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8915" windowHeight="9465" activeTab="0"/>
  </bookViews>
  <sheets>
    <sheet name="REGISTRO PUNTOS CRÍTICOS" sheetId="1" r:id="rId1"/>
    <sheet name="Informe de compatibilidad" sheetId="2" r:id="rId2"/>
  </sheets>
  <definedNames/>
  <calcPr fullCalcOnLoad="1"/>
</workbook>
</file>

<file path=xl/sharedStrings.xml><?xml version="1.0" encoding="utf-8"?>
<sst xmlns="http://schemas.openxmlformats.org/spreadsheetml/2006/main" count="1100" uniqueCount="288">
  <si>
    <t>REGIÓN</t>
  </si>
  <si>
    <t>COD</t>
  </si>
  <si>
    <t>AÑO</t>
  </si>
  <si>
    <t>AN</t>
  </si>
  <si>
    <t>NI</t>
  </si>
  <si>
    <t>OT</t>
  </si>
  <si>
    <t>VIVIENDAS</t>
  </si>
  <si>
    <t>SERVICIOS/ OTROS</t>
  </si>
  <si>
    <t>100-500</t>
  </si>
  <si>
    <t>≤ 100</t>
  </si>
  <si>
    <t>≥ 500</t>
  </si>
  <si>
    <t>2-4</t>
  </si>
  <si>
    <t>TOTAL</t>
  </si>
  <si>
    <t xml:space="preserve">   </t>
  </si>
  <si>
    <t>DE</t>
  </si>
  <si>
    <t>AL</t>
  </si>
  <si>
    <t>VI</t>
  </si>
  <si>
    <t>AMENAZA</t>
  </si>
  <si>
    <t>SIG</t>
  </si>
  <si>
    <t>PERSONAS</t>
  </si>
  <si>
    <t>CANTIDAD</t>
  </si>
  <si>
    <t>SERVICIOS</t>
  </si>
  <si>
    <t>INFRA</t>
  </si>
  <si>
    <t>P.AGRI</t>
  </si>
  <si>
    <t>SERVI</t>
  </si>
  <si>
    <t>X</t>
  </si>
  <si>
    <t>RECURRENCIA</t>
  </si>
  <si>
    <t>ANEGAMIENTOS</t>
  </si>
  <si>
    <t>VIENTOS</t>
  </si>
  <si>
    <t>OTRAS</t>
  </si>
  <si>
    <t>DESBORDE DE CURSOS DE AGUA</t>
  </si>
  <si>
    <t>ACUMULACIÓN DE NIEVE</t>
  </si>
  <si>
    <t>DESLIZAMIENTOS ALUVIONES</t>
  </si>
  <si>
    <t>RANGOS</t>
  </si>
  <si>
    <t>CÓDIGO INTERNO</t>
  </si>
  <si>
    <t xml:space="preserve"> </t>
  </si>
  <si>
    <t>VULNERABILIDAD ASOCIADA Y RECURRENCIA DE IMPACTO</t>
  </si>
  <si>
    <t>AFECTACIÓN</t>
  </si>
  <si>
    <t>SELECCIONE UNA AMENAZA</t>
  </si>
  <si>
    <t>XX</t>
  </si>
  <si>
    <t>SELECCIONE RANGO</t>
  </si>
  <si>
    <t>SELECCIONE RECURRENCIA</t>
  </si>
  <si>
    <t xml:space="preserve">     </t>
  </si>
  <si>
    <t>CUT</t>
  </si>
  <si>
    <t>SELECCIONE PROVINCIA</t>
  </si>
  <si>
    <t xml:space="preserve">MUY ALTO </t>
  </si>
  <si>
    <t>SELECCIONE COMUNA</t>
  </si>
  <si>
    <t xml:space="preserve">CUT </t>
  </si>
  <si>
    <t>ANEGAMIENTO</t>
  </si>
  <si>
    <t>DESLIZAMIENTO ALUVIONES</t>
  </si>
  <si>
    <t>EROSIÓN</t>
  </si>
  <si>
    <t>ER</t>
  </si>
  <si>
    <t>INTERRUPCIÓN DE CAMINOS</t>
  </si>
  <si>
    <t>IC</t>
  </si>
  <si>
    <t>RODADOS</t>
  </si>
  <si>
    <t>RO</t>
  </si>
  <si>
    <t>SOCAVAMIENTOS</t>
  </si>
  <si>
    <t>SO</t>
  </si>
  <si>
    <t>………………………………………………</t>
  </si>
  <si>
    <t xml:space="preserve">NIVEL DE RIESGO
</t>
  </si>
  <si>
    <t xml:space="preserve">TOTALES </t>
  </si>
  <si>
    <t xml:space="preserve">ALTO </t>
  </si>
  <si>
    <t xml:space="preserve">MEDIO </t>
  </si>
  <si>
    <t xml:space="preserve">BAJO </t>
  </si>
  <si>
    <r>
      <rPr>
        <b/>
        <sz val="11"/>
        <rFont val="Calibri"/>
        <family val="2"/>
      </rPr>
      <t>CÓDIGO KMZ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</si>
  <si>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ALTO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</si>
  <si>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MEDIO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</si>
  <si>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BAJO</t>
    </r>
    <r>
      <rPr>
        <sz val="11"/>
        <rFont val="Calibri"/>
        <family val="2"/>
      </rPr>
      <t xml:space="preserve"> </t>
    </r>
  </si>
  <si>
    <r>
      <rPr>
        <b/>
        <sz val="22"/>
        <color indexed="10"/>
        <rFont val="Calibri"/>
        <family val="2"/>
      </rPr>
      <t>USO EXCLUSIVO COMUNA</t>
    </r>
    <r>
      <rPr>
        <b/>
        <sz val="18"/>
        <color indexed="8"/>
        <rFont val="Calibri"/>
        <family val="2"/>
      </rPr>
      <t xml:space="preserve">
</t>
    </r>
  </si>
  <si>
    <t xml:space="preserve">División de Protección Civil - ONEMI
</t>
  </si>
  <si>
    <t>PROGRAMA INVIERNO 2015
Planilla de Registro de Puntos Críticos - Nivel Comunal</t>
  </si>
  <si>
    <t>por def</t>
  </si>
  <si>
    <t>TODOS LOS AÑOS</t>
  </si>
  <si>
    <t>ENTRE DOS Y CUATRO AÑOS</t>
  </si>
  <si>
    <t>CADA CUATRO AÑOS O MAS</t>
  </si>
  <si>
    <t xml:space="preserve">SI </t>
  </si>
  <si>
    <t xml:space="preserve">NO </t>
  </si>
  <si>
    <t>≤ 20</t>
  </si>
  <si>
    <t>21-60</t>
  </si>
  <si>
    <t>61 - 120</t>
  </si>
  <si>
    <t>121  y más</t>
  </si>
  <si>
    <t>COMUNA</t>
  </si>
  <si>
    <t>PROVINCIA</t>
  </si>
  <si>
    <t>EMAIL</t>
  </si>
  <si>
    <t>FONO</t>
  </si>
  <si>
    <t xml:space="preserve">RESPONSABLE DE LA INFORMACIÓN        </t>
  </si>
  <si>
    <t xml:space="preserve">CARGO              </t>
  </si>
  <si>
    <t xml:space="preserve">RECURRENCIA EN AÑOS  </t>
  </si>
  <si>
    <r>
      <rPr>
        <b/>
        <sz val="14"/>
        <rFont val="Calibri"/>
        <family val="2"/>
      </rPr>
      <t xml:space="preserve">AMENAZAS  </t>
    </r>
    <r>
      <rPr>
        <sz val="14"/>
        <rFont val="Calibri"/>
        <family val="2"/>
      </rPr>
      <t xml:space="preserve">
</t>
    </r>
  </si>
  <si>
    <t xml:space="preserve">NOMBRE DEL SECTOR  </t>
  </si>
  <si>
    <t>Coyhaique</t>
  </si>
  <si>
    <t>091</t>
  </si>
  <si>
    <t>Lago Verde</t>
  </si>
  <si>
    <t>149</t>
  </si>
  <si>
    <t>Aysén</t>
  </si>
  <si>
    <t>033</t>
  </si>
  <si>
    <t>Cisnes</t>
  </si>
  <si>
    <t>068</t>
  </si>
  <si>
    <t>Guaitecas</t>
  </si>
  <si>
    <t>122</t>
  </si>
  <si>
    <t>Cochrane</t>
  </si>
  <si>
    <t>071</t>
  </si>
  <si>
    <t>O’Higgins</t>
  </si>
  <si>
    <t>208</t>
  </si>
  <si>
    <t>Tortel</t>
  </si>
  <si>
    <t>346</t>
  </si>
  <si>
    <t>Chile Chico</t>
  </si>
  <si>
    <t>062</t>
  </si>
  <si>
    <t>Río Ibáñez</t>
  </si>
  <si>
    <t>293</t>
  </si>
  <si>
    <t>NIVEL DE RIESGO</t>
  </si>
  <si>
    <t>CODIGO KMZ</t>
  </si>
  <si>
    <t>TIPO AMENAZA</t>
  </si>
  <si>
    <t>SECTOR</t>
  </si>
  <si>
    <t>RANGO DE PERSONAS POTENCIALMENTE DAMNIFICADAS</t>
  </si>
  <si>
    <t>RECURRENCIA DEL EVENTO EN AÑOS</t>
  </si>
  <si>
    <t>AFECTACION A SERVICIOS</t>
  </si>
  <si>
    <t>AFECTACION A INFRAESTRUCTURA</t>
  </si>
  <si>
    <t>AFECTACION A PREDIOS AGRICOLAS</t>
  </si>
  <si>
    <r>
      <rPr>
        <b/>
        <sz val="11"/>
        <rFont val="Calibri"/>
        <family val="2"/>
      </rPr>
      <t>IDENTIFICACIÓN DE SECTOR</t>
    </r>
    <r>
      <rPr>
        <sz val="11"/>
        <rFont val="Calibri"/>
        <family val="2"/>
      </rPr>
      <t xml:space="preserve">
(Sector de la comuna vulnerable </t>
    </r>
    <r>
      <rPr>
        <b/>
        <sz val="11"/>
        <rFont val="Calibri"/>
        <family val="2"/>
      </rPr>
      <t>Nª CORRELATIVO</t>
    </r>
    <r>
      <rPr>
        <sz val="11"/>
        <rFont val="Calibri"/>
        <family val="2"/>
      </rPr>
      <t xml:space="preserve">)
</t>
    </r>
  </si>
  <si>
    <t>PUNTO CRITICO</t>
  </si>
  <si>
    <t>PERSONAS POTENCIALMENTE DAMNIFICADAS</t>
  </si>
  <si>
    <t>Chacabuco</t>
  </si>
  <si>
    <t>Alhué</t>
  </si>
  <si>
    <t>021</t>
  </si>
  <si>
    <t>Cordillera</t>
  </si>
  <si>
    <t>Buin</t>
  </si>
  <si>
    <t>034</t>
  </si>
  <si>
    <t>Maipo</t>
  </si>
  <si>
    <t>Calera de Tango</t>
  </si>
  <si>
    <t>043</t>
  </si>
  <si>
    <t>Melipilla</t>
  </si>
  <si>
    <t>Cerrillos</t>
  </si>
  <si>
    <t>055</t>
  </si>
  <si>
    <t>Santiago</t>
  </si>
  <si>
    <t>Cerro Navia</t>
  </si>
  <si>
    <t>056</t>
  </si>
  <si>
    <t>Talagante</t>
  </si>
  <si>
    <t>Colina</t>
  </si>
  <si>
    <t>078</t>
  </si>
  <si>
    <t>Conchalí</t>
  </si>
  <si>
    <t>083</t>
  </si>
  <si>
    <t>Curacaví</t>
  </si>
  <si>
    <t>094</t>
  </si>
  <si>
    <t>El Bosque</t>
  </si>
  <si>
    <t>103</t>
  </si>
  <si>
    <t>El Monte</t>
  </si>
  <si>
    <t>105</t>
  </si>
  <si>
    <t>Estación Central</t>
  </si>
  <si>
    <t>110</t>
  </si>
  <si>
    <t>Huechuraba</t>
  </si>
  <si>
    <t>130</t>
  </si>
  <si>
    <t>Independencia</t>
  </si>
  <si>
    <t>132</t>
  </si>
  <si>
    <t>Isla de Maipo</t>
  </si>
  <si>
    <t>134</t>
  </si>
  <si>
    <t>La Cisterna</t>
  </si>
  <si>
    <t>137</t>
  </si>
  <si>
    <t>La Florida</t>
  </si>
  <si>
    <t>140</t>
  </si>
  <si>
    <t>La Granja</t>
  </si>
  <si>
    <t>141</t>
  </si>
  <si>
    <t>La Pintana</t>
  </si>
  <si>
    <t>144</t>
  </si>
  <si>
    <t>La Reina</t>
  </si>
  <si>
    <t>145</t>
  </si>
  <si>
    <t xml:space="preserve">Lampa </t>
  </si>
  <si>
    <t>152</t>
  </si>
  <si>
    <t>Las Condes</t>
  </si>
  <si>
    <t>155</t>
  </si>
  <si>
    <t>Peñalolén</t>
  </si>
  <si>
    <t>233</t>
  </si>
  <si>
    <t>Providencia</t>
  </si>
  <si>
    <t>249</t>
  </si>
  <si>
    <t>Lo Barnechea</t>
  </si>
  <si>
    <t>164</t>
  </si>
  <si>
    <t>Lo Espejo</t>
  </si>
  <si>
    <t>165</t>
  </si>
  <si>
    <t>Lo Prado</t>
  </si>
  <si>
    <t>166</t>
  </si>
  <si>
    <t>Macul</t>
  </si>
  <si>
    <t>181</t>
  </si>
  <si>
    <t>Maipú</t>
  </si>
  <si>
    <t>183</t>
  </si>
  <si>
    <t>María Pinto</t>
  </si>
  <si>
    <t>187</t>
  </si>
  <si>
    <t>193</t>
  </si>
  <si>
    <t>Ñuñoa</t>
  </si>
  <si>
    <t>207</t>
  </si>
  <si>
    <t>Padre Hurtado</t>
  </si>
  <si>
    <t>214</t>
  </si>
  <si>
    <t>Paine</t>
  </si>
  <si>
    <t>218</t>
  </si>
  <si>
    <t>Pedro Aguirre Cerda</t>
  </si>
  <si>
    <t>226</t>
  </si>
  <si>
    <t>Peñaflor</t>
  </si>
  <si>
    <t>232</t>
  </si>
  <si>
    <t>Pirque</t>
  </si>
  <si>
    <t>242</t>
  </si>
  <si>
    <t>Pudahuel</t>
  </si>
  <si>
    <t>252</t>
  </si>
  <si>
    <t>Puente Alto</t>
  </si>
  <si>
    <t>253</t>
  </si>
  <si>
    <t>Quilicura</t>
  </si>
  <si>
    <t>270</t>
  </si>
  <si>
    <t>Quinta Normal</t>
  </si>
  <si>
    <t>277</t>
  </si>
  <si>
    <t>Recoleta</t>
  </si>
  <si>
    <t>283</t>
  </si>
  <si>
    <t>Renca</t>
  </si>
  <si>
    <t>285</t>
  </si>
  <si>
    <t>San Bernardo</t>
  </si>
  <si>
    <t>301</t>
  </si>
  <si>
    <t>San Joaquín</t>
  </si>
  <si>
    <t>311</t>
  </si>
  <si>
    <t>San José de Maipo</t>
  </si>
  <si>
    <t>312</t>
  </si>
  <si>
    <t>San Miguel</t>
  </si>
  <si>
    <t>314</t>
  </si>
  <si>
    <t>San Pedro</t>
  </si>
  <si>
    <t>317</t>
  </si>
  <si>
    <t>San Ramón</t>
  </si>
  <si>
    <t>321</t>
  </si>
  <si>
    <t>328</t>
  </si>
  <si>
    <t>331</t>
  </si>
  <si>
    <t>Tiltil</t>
  </si>
  <si>
    <t>339</t>
  </si>
  <si>
    <t>Vitacura</t>
  </si>
  <si>
    <t>361</t>
  </si>
  <si>
    <t>METROPOLITNA</t>
  </si>
  <si>
    <t>001</t>
  </si>
  <si>
    <t>Encargado de Emergencias</t>
  </si>
  <si>
    <t>Luis Wladimir Ilich Zorondo Lira</t>
  </si>
  <si>
    <t>lzorondo@recoleta.cl</t>
  </si>
  <si>
    <t>002</t>
  </si>
  <si>
    <t>003</t>
  </si>
  <si>
    <t>004</t>
  </si>
  <si>
    <t>Sotero del Rio</t>
  </si>
  <si>
    <t>283001</t>
  </si>
  <si>
    <t>283002</t>
  </si>
  <si>
    <t>283003</t>
  </si>
  <si>
    <t>283004</t>
  </si>
  <si>
    <t>Dora con Zapadores</t>
  </si>
  <si>
    <t>Informe de compatibilidad para Copia de PLANILLA REGISTRO DE PUNTOS CRÍTICOS COMUNAL METROPOLITANA 2 (2).xls</t>
  </si>
  <si>
    <t>Ejecutar el 05-04-2015 23:12</t>
  </si>
  <si>
    <t>Las siguientes características de este libro no son compatibles con versiones anteriores de Excel. Estas características podrían perderse o degradarse si guarda el libro con un formato de archivo anterior.</t>
  </si>
  <si>
    <t>Pérdida significativa de funcionalidad</t>
  </si>
  <si>
    <t>Nº de apariciones</t>
  </si>
  <si>
    <t>Algunas celdas de este libro contienen un tipo de formato condicional que no se admite en versiones anteriores de Excel, como barras de datos, escalas de color o conjuntos de iconos.</t>
  </si>
  <si>
    <t>'REGISTRO PUNTOS CRÍTICOS'!AS20:AS21</t>
  </si>
  <si>
    <t>Algunas celdas contienen formato condicional con la opción 'Detener si es verdad' desactivada. Las versiones anteriores de Excel no reconocen esta opción y se detendrán después de la primera condición verdadera.</t>
  </si>
  <si>
    <t>'REGISTRO PUNTOS CRÍTICOS'!Y24:AS122</t>
  </si>
  <si>
    <t>'REGISTRO PUNTOS CRÍTICOS'!W24:W122</t>
  </si>
  <si>
    <t>Pérdida menor de fidelidad</t>
  </si>
  <si>
    <t>Algunas celdas o estilos de este libro contienen un formato no admitido en el formato de archivo seleccionado. Estos formatos se convertirán al formato más cercano disponible.</t>
  </si>
  <si>
    <t>Diego Silva Henriquez</t>
  </si>
  <si>
    <t>Los Turistas</t>
  </si>
  <si>
    <t>Santa Ana</t>
  </si>
  <si>
    <t>La Montaña</t>
  </si>
  <si>
    <t>La Cascada</t>
  </si>
  <si>
    <t xml:space="preserve">Pte. Eisenhower 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</si>
  <si>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</si>
  <si>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</si>
  <si>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</si>
  <si>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</si>
  <si>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</si>
  <si>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</si>
  <si>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</si>
  <si>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</si>
  <si>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</si>
  <si>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</si>
  <si>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Heroes del Buin</t>
  </si>
  <si>
    <t>Michel Nash ex Schiavetti</t>
  </si>
  <si>
    <t>Francisco Silva</t>
  </si>
  <si>
    <t>Dominica</t>
  </si>
  <si>
    <t>015</t>
  </si>
  <si>
    <t>Antonia Lopez de Bello</t>
  </si>
  <si>
    <t>283005</t>
  </si>
  <si>
    <t>283006</t>
  </si>
  <si>
    <t>283007</t>
  </si>
  <si>
    <t>283008</t>
  </si>
  <si>
    <t>283009</t>
  </si>
  <si>
    <t>283010</t>
  </si>
  <si>
    <t>283011</t>
  </si>
  <si>
    <t>283012</t>
  </si>
  <si>
    <t>283013</t>
  </si>
  <si>
    <t>283014</t>
  </si>
  <si>
    <t>283015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</si>
</sst>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2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4"/>
      <color indexed="62"/>
      <name val="Calibri"/>
      <family val="2"/>
    </font>
    <font>
      <sz val="12"/>
      <name val="Calibri"/>
      <family val="2"/>
    </font>
    <font>
      <b/>
      <sz val="18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4"/>
      <name val="Calibri"/>
      <family val="2"/>
    </font>
    <font>
      <b/>
      <sz val="18"/>
      <color theme="4" tint="-0.24997000396251678"/>
      <name val="Calibri"/>
      <family val="2"/>
    </font>
    <font>
      <b/>
      <sz val="24"/>
      <color theme="4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9" fillId="0" borderId="0">
      <alignment/>
      <protection/>
    </xf>
    <xf numFmtId="0" fontId="5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1" fillId="0" borderId="8" applyNumberFormat="0" applyFill="0" applyAlignment="0" applyProtection="0"/>
    <xf numFmtId="0" fontId="66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0" fillId="33" borderId="10" xfId="103" applyFont="1" applyFill="1" applyBorder="1" applyAlignment="1">
      <alignment wrapText="1"/>
      <protection/>
    </xf>
    <xf numFmtId="49" fontId="10" fillId="33" borderId="10" xfId="103" applyNumberFormat="1" applyFont="1" applyFill="1" applyBorder="1" applyAlignment="1">
      <alignment horizontal="center" wrapText="1"/>
      <protection/>
    </xf>
    <xf numFmtId="1" fontId="0" fillId="33" borderId="0" xfId="0" applyNumberFormat="1" applyFill="1" applyBorder="1" applyAlignment="1" applyProtection="1">
      <alignment vertical="center"/>
      <protection/>
    </xf>
    <xf numFmtId="49" fontId="0" fillId="33" borderId="0" xfId="0" applyNumberFormat="1" applyFill="1" applyBorder="1" applyAlignment="1" applyProtection="1">
      <alignment vertical="center"/>
      <protection/>
    </xf>
    <xf numFmtId="0" fontId="10" fillId="33" borderId="10" xfId="103" applyFont="1" applyFill="1" applyBorder="1">
      <alignment/>
      <protection/>
    </xf>
    <xf numFmtId="1" fontId="0" fillId="33" borderId="0" xfId="0" applyNumberFormat="1" applyFill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 horizontal="center"/>
      <protection/>
    </xf>
    <xf numFmtId="0" fontId="11" fillId="33" borderId="10" xfId="103" applyFont="1" applyFill="1" applyBorder="1" applyAlignment="1">
      <alignment vertical="center" wrapText="1"/>
      <protection/>
    </xf>
    <xf numFmtId="0" fontId="11" fillId="33" borderId="10" xfId="103" applyFont="1" applyFill="1" applyBorder="1" applyAlignment="1">
      <alignment horizontal="left" vertical="center" wrapText="1"/>
      <protection/>
    </xf>
    <xf numFmtId="0" fontId="9" fillId="0" borderId="10" xfId="103" applyFill="1" applyBorder="1" applyAlignment="1">
      <alignment horizontal="left"/>
      <protection/>
    </xf>
    <xf numFmtId="0" fontId="10" fillId="0" borderId="10" xfId="103" applyFont="1" applyBorder="1" applyAlignment="1">
      <alignment wrapText="1"/>
      <protection/>
    </xf>
    <xf numFmtId="0" fontId="10" fillId="0" borderId="10" xfId="103" applyFont="1" applyBorder="1" applyAlignment="1">
      <alignment horizontal="center"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33" borderId="0" xfId="0" applyFont="1" applyFill="1" applyBorder="1" applyAlignment="1" applyProtection="1">
      <alignment vertical="center" textRotation="90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67" fillId="35" borderId="13" xfId="0" applyFont="1" applyFill="1" applyBorder="1" applyAlignment="1" applyProtection="1">
      <alignment vertical="center" wrapText="1"/>
      <protection/>
    </xf>
    <xf numFmtId="0" fontId="16" fillId="35" borderId="14" xfId="0" applyFont="1" applyFill="1" applyBorder="1" applyAlignment="1" applyProtection="1">
      <alignment vertical="center"/>
      <protection/>
    </xf>
    <xf numFmtId="0" fontId="16" fillId="35" borderId="15" xfId="0" applyFont="1" applyFill="1" applyBorder="1" applyAlignment="1" applyProtection="1">
      <alignment vertical="center"/>
      <protection/>
    </xf>
    <xf numFmtId="0" fontId="16" fillId="35" borderId="16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16" fillId="35" borderId="17" xfId="0" applyFont="1" applyFill="1" applyBorder="1" applyAlignment="1" applyProtection="1">
      <alignment vertical="center"/>
      <protection/>
    </xf>
    <xf numFmtId="0" fontId="16" fillId="35" borderId="18" xfId="0" applyFont="1" applyFill="1" applyBorder="1" applyAlignment="1" applyProtection="1">
      <alignment vertical="center"/>
      <protection/>
    </xf>
    <xf numFmtId="0" fontId="16" fillId="35" borderId="19" xfId="0" applyFont="1" applyFill="1" applyBorder="1" applyAlignment="1" applyProtection="1">
      <alignment vertical="center"/>
      <protection/>
    </xf>
    <xf numFmtId="0" fontId="16" fillId="35" borderId="2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1" fontId="66" fillId="33" borderId="0" xfId="0" applyNumberFormat="1" applyFont="1" applyFill="1" applyAlignment="1" applyProtection="1">
      <alignment horizontal="center"/>
      <protection/>
    </xf>
    <xf numFmtId="0" fontId="66" fillId="33" borderId="0" xfId="0" applyFont="1" applyFill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 horizontal="center"/>
      <protection/>
    </xf>
    <xf numFmtId="0" fontId="66" fillId="0" borderId="0" xfId="0" applyFont="1" applyAlignment="1">
      <alignment/>
    </xf>
    <xf numFmtId="0" fontId="20" fillId="33" borderId="10" xfId="103" applyFont="1" applyFill="1" applyBorder="1" applyAlignment="1">
      <alignment wrapText="1"/>
      <protection/>
    </xf>
    <xf numFmtId="49" fontId="20" fillId="33" borderId="10" xfId="103" applyNumberFormat="1" applyFont="1" applyFill="1" applyBorder="1" applyAlignment="1">
      <alignment horizontal="center" wrapText="1"/>
      <protection/>
    </xf>
    <xf numFmtId="0" fontId="66" fillId="33" borderId="10" xfId="0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0" fillId="33" borderId="10" xfId="103" applyFont="1" applyFill="1" applyBorder="1" applyAlignment="1">
      <alignment vertical="center" wrapText="1"/>
      <protection/>
    </xf>
    <xf numFmtId="0" fontId="9" fillId="0" borderId="10" xfId="103" applyFont="1" applyFill="1" applyBorder="1" applyAlignment="1">
      <alignment horizontal="left"/>
      <protection/>
    </xf>
    <xf numFmtId="49" fontId="21" fillId="33" borderId="10" xfId="103" applyNumberFormat="1" applyFont="1" applyFill="1" applyBorder="1" applyAlignment="1">
      <alignment horizontal="center" wrapText="1"/>
      <protection/>
    </xf>
    <xf numFmtId="0" fontId="21" fillId="33" borderId="10" xfId="103" applyFont="1" applyFill="1" applyBorder="1" applyAlignment="1">
      <alignment vertical="center" wrapText="1"/>
      <protection/>
    </xf>
    <xf numFmtId="0" fontId="21" fillId="0" borderId="10" xfId="103" applyFont="1" applyFill="1" applyBorder="1" applyAlignment="1">
      <alignment horizontal="left"/>
      <protection/>
    </xf>
    <xf numFmtId="0" fontId="59" fillId="0" borderId="10" xfId="104" applyBorder="1">
      <alignment/>
      <protection/>
    </xf>
    <xf numFmtId="0" fontId="0" fillId="0" borderId="0" xfId="0" applyAlignment="1">
      <alignment/>
    </xf>
    <xf numFmtId="49" fontId="10" fillId="0" borderId="10" xfId="103" applyNumberFormat="1" applyFont="1" applyBorder="1" applyAlignment="1">
      <alignment horizontal="center" wrapText="1"/>
      <protection/>
    </xf>
    <xf numFmtId="49" fontId="0" fillId="0" borderId="0" xfId="0" applyNumberFormat="1" applyAlignment="1" applyProtection="1">
      <alignment/>
      <protection/>
    </xf>
    <xf numFmtId="0" fontId="5" fillId="35" borderId="12" xfId="0" applyFont="1" applyFill="1" applyBorder="1" applyAlignment="1" applyProtection="1">
      <alignment horizontal="center" wrapText="1"/>
      <protection/>
    </xf>
    <xf numFmtId="0" fontId="66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18" fillId="34" borderId="12" xfId="0" applyFont="1" applyFill="1" applyBorder="1" applyAlignment="1" applyProtection="1">
      <alignment vertical="center" wrapText="1"/>
      <protection/>
    </xf>
    <xf numFmtId="0" fontId="17" fillId="34" borderId="16" xfId="0" applyFont="1" applyFill="1" applyBorder="1" applyAlignment="1" applyProtection="1">
      <alignment vertical="center" wrapText="1"/>
      <protection hidden="1"/>
    </xf>
    <xf numFmtId="0" fontId="17" fillId="34" borderId="17" xfId="0" applyFont="1" applyFill="1" applyBorder="1" applyAlignment="1" applyProtection="1">
      <alignment vertical="center" wrapText="1"/>
      <protection hidden="1"/>
    </xf>
    <xf numFmtId="0" fontId="17" fillId="34" borderId="18" xfId="0" applyFont="1" applyFill="1" applyBorder="1" applyAlignment="1" applyProtection="1">
      <alignment vertical="center" wrapText="1"/>
      <protection hidden="1"/>
    </xf>
    <xf numFmtId="0" fontId="17" fillId="34" borderId="20" xfId="0" applyFont="1" applyFill="1" applyBorder="1" applyAlignment="1" applyProtection="1">
      <alignment vertical="center" wrapText="1"/>
      <protection hidden="1"/>
    </xf>
    <xf numFmtId="0" fontId="6" fillId="34" borderId="12" xfId="0" applyFont="1" applyFill="1" applyBorder="1" applyAlignment="1" applyProtection="1">
      <alignment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18" fillId="34" borderId="21" xfId="0" applyFont="1" applyFill="1" applyBorder="1" applyAlignment="1" applyProtection="1">
      <alignment vertical="center" wrapText="1"/>
      <protection/>
    </xf>
    <xf numFmtId="0" fontId="6" fillId="34" borderId="21" xfId="0" applyFont="1" applyFill="1" applyBorder="1" applyAlignment="1" applyProtection="1">
      <alignment vertical="center" wrapText="1"/>
      <protection hidden="1"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2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49" fontId="6" fillId="34" borderId="12" xfId="0" applyNumberFormat="1" applyFont="1" applyFill="1" applyBorder="1" applyAlignment="1" applyProtection="1">
      <alignment vertical="center" textRotation="90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 hidden="1"/>
    </xf>
    <xf numFmtId="49" fontId="43" fillId="34" borderId="22" xfId="0" applyNumberFormat="1" applyFont="1" applyFill="1" applyBorder="1" applyAlignment="1" applyProtection="1">
      <alignment vertical="center" textRotation="90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66" fillId="0" borderId="0" xfId="0" applyNumberFormat="1" applyFont="1" applyAlignment="1">
      <alignment vertical="top" wrapText="1"/>
    </xf>
    <xf numFmtId="0" fontId="6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66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53" fillId="0" borderId="31" xfId="45" applyNumberFormat="1" applyBorder="1" applyAlignment="1">
      <alignment horizontal="center" vertical="top" wrapText="1"/>
    </xf>
    <xf numFmtId="0" fontId="53" fillId="0" borderId="32" xfId="45" applyBorder="1" applyAlignment="1">
      <alignment horizontal="center" vertical="top" wrapText="1"/>
    </xf>
    <xf numFmtId="0" fontId="53" fillId="0" borderId="31" xfId="45" applyNumberForma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68" fillId="35" borderId="14" xfId="0" applyFont="1" applyFill="1" applyBorder="1" applyAlignment="1" applyProtection="1">
      <alignment horizontal="center" vertical="center" wrapText="1"/>
      <protection/>
    </xf>
    <xf numFmtId="0" fontId="68" fillId="35" borderId="0" xfId="0" applyFont="1" applyFill="1" applyBorder="1" applyAlignment="1" applyProtection="1">
      <alignment horizontal="center" vertical="center" wrapText="1"/>
      <protection/>
    </xf>
    <xf numFmtId="0" fontId="68" fillId="35" borderId="19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wrapText="1"/>
      <protection/>
    </xf>
    <xf numFmtId="0" fontId="5" fillId="0" borderId="35" xfId="0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wrapText="1"/>
      <protection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center"/>
      <protection locked="0"/>
    </xf>
    <xf numFmtId="0" fontId="5" fillId="35" borderId="35" xfId="0" applyFont="1" applyFill="1" applyBorder="1" applyAlignment="1" applyProtection="1">
      <alignment horizontal="center"/>
      <protection locked="0"/>
    </xf>
    <xf numFmtId="0" fontId="5" fillId="36" borderId="12" xfId="0" applyFont="1" applyFill="1" applyBorder="1" applyAlignment="1" applyProtection="1">
      <alignment horizontal="center" vertical="center"/>
      <protection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2" fontId="17" fillId="34" borderId="12" xfId="0" applyNumberFormat="1" applyFont="1" applyFill="1" applyBorder="1" applyAlignment="1" applyProtection="1">
      <alignment horizontal="center" vertical="center" textRotation="90"/>
      <protection/>
    </xf>
    <xf numFmtId="0" fontId="6" fillId="37" borderId="12" xfId="0" applyFont="1" applyFill="1" applyBorder="1" applyAlignment="1" applyProtection="1">
      <alignment horizontal="center" vertical="center" textRotation="90" wrapText="1"/>
      <protection/>
    </xf>
    <xf numFmtId="49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/>
    </xf>
    <xf numFmtId="0" fontId="16" fillId="35" borderId="14" xfId="0" applyFont="1" applyFill="1" applyBorder="1" applyAlignment="1" applyProtection="1">
      <alignment horizontal="center" wrapText="1"/>
      <protection/>
    </xf>
    <xf numFmtId="0" fontId="16" fillId="35" borderId="0" xfId="0" applyFont="1" applyFill="1" applyBorder="1" applyAlignment="1" applyProtection="1">
      <alignment horizontal="center" wrapText="1"/>
      <protection/>
    </xf>
    <xf numFmtId="0" fontId="16" fillId="35" borderId="19" xfId="0" applyFont="1" applyFill="1" applyBorder="1" applyAlignment="1" applyProtection="1">
      <alignment horizontal="center" wrapText="1"/>
      <protection/>
    </xf>
    <xf numFmtId="0" fontId="69" fillId="35" borderId="14" xfId="0" applyFont="1" applyFill="1" applyBorder="1" applyAlignment="1" applyProtection="1">
      <alignment horizontal="center" vertical="center" wrapText="1"/>
      <protection/>
    </xf>
    <xf numFmtId="0" fontId="69" fillId="35" borderId="0" xfId="0" applyFont="1" applyFill="1" applyBorder="1" applyAlignment="1" applyProtection="1">
      <alignment horizontal="center" vertical="center" wrapText="1"/>
      <protection/>
    </xf>
    <xf numFmtId="0" fontId="69" fillId="35" borderId="19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textRotation="90" wrapText="1"/>
      <protection/>
    </xf>
    <xf numFmtId="49" fontId="5" fillId="0" borderId="35" xfId="0" applyNumberFormat="1" applyFont="1" applyBorder="1" applyAlignment="1" applyProtection="1">
      <alignment horizontal="center" vertical="center" textRotation="90" wrapText="1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5" fillId="37" borderId="16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5" fillId="37" borderId="17" xfId="0" applyFont="1" applyFill="1" applyBorder="1" applyAlignment="1" applyProtection="1">
      <alignment horizontal="center" vertical="center"/>
      <protection/>
    </xf>
    <xf numFmtId="0" fontId="17" fillId="34" borderId="12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37" borderId="36" xfId="0" applyFont="1" applyFill="1" applyBorder="1" applyAlignment="1" applyProtection="1">
      <alignment horizontal="center" vertical="center"/>
      <protection/>
    </xf>
    <xf numFmtId="0" fontId="5" fillId="37" borderId="37" xfId="0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5" fillId="35" borderId="34" xfId="45" applyFont="1" applyFill="1" applyBorder="1" applyAlignment="1" applyProtection="1">
      <alignment horizontal="center" wrapText="1"/>
      <protection locked="0"/>
    </xf>
    <xf numFmtId="0" fontId="5" fillId="35" borderId="22" xfId="45" applyFont="1" applyFill="1" applyBorder="1" applyAlignment="1" applyProtection="1">
      <alignment horizontal="center" wrapText="1"/>
      <protection locked="0"/>
    </xf>
    <xf numFmtId="0" fontId="5" fillId="35" borderId="35" xfId="45" applyFont="1" applyFill="1" applyBorder="1" applyAlignment="1" applyProtection="1">
      <alignment horizont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hidden="1"/>
    </xf>
    <xf numFmtId="0" fontId="17" fillId="34" borderId="15" xfId="0" applyFont="1" applyFill="1" applyBorder="1" applyAlignment="1" applyProtection="1">
      <alignment horizontal="center" vertical="center" wrapText="1"/>
      <protection hidden="1"/>
    </xf>
    <xf numFmtId="0" fontId="17" fillId="34" borderId="16" xfId="0" applyFont="1" applyFill="1" applyBorder="1" applyAlignment="1" applyProtection="1">
      <alignment horizontal="center" vertical="center" wrapText="1"/>
      <protection hidden="1"/>
    </xf>
    <xf numFmtId="0" fontId="17" fillId="34" borderId="17" xfId="0" applyFont="1" applyFill="1" applyBorder="1" applyAlignment="1" applyProtection="1">
      <alignment horizontal="center" vertical="center" wrapText="1"/>
      <protection hidden="1"/>
    </xf>
    <xf numFmtId="0" fontId="13" fillId="34" borderId="38" xfId="0" applyFont="1" applyFill="1" applyBorder="1" applyAlignment="1" applyProtection="1">
      <alignment horizontal="center" vertical="center" wrapText="1"/>
      <protection hidden="1"/>
    </xf>
    <xf numFmtId="0" fontId="13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36" xfId="0" applyFont="1" applyFill="1" applyBorder="1" applyAlignment="1" applyProtection="1">
      <alignment horizontal="center" vertical="center" wrapText="1"/>
      <protection hidden="1"/>
    </xf>
    <xf numFmtId="0" fontId="6" fillId="34" borderId="37" xfId="0" applyFont="1" applyFill="1" applyBorder="1" applyAlignment="1" applyProtection="1">
      <alignment horizontal="center" vertical="center" wrapText="1"/>
      <protection hidden="1"/>
    </xf>
    <xf numFmtId="49" fontId="6" fillId="34" borderId="36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37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21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10" xfId="46"/>
    <cellStyle name="Hipervínculo 11" xfId="47"/>
    <cellStyle name="Hipervínculo 12" xfId="48"/>
    <cellStyle name="Hipervínculo 13" xfId="49"/>
    <cellStyle name="Hipervínculo 14" xfId="50"/>
    <cellStyle name="Hipervínculo 15" xfId="51"/>
    <cellStyle name="Hipervínculo 16" xfId="52"/>
    <cellStyle name="Hipervínculo 17" xfId="53"/>
    <cellStyle name="Hipervínculo 18" xfId="54"/>
    <cellStyle name="Hipervínculo 19" xfId="55"/>
    <cellStyle name="Hipervínculo 2" xfId="56"/>
    <cellStyle name="Hipervínculo 20" xfId="57"/>
    <cellStyle name="Hipervínculo 21" xfId="58"/>
    <cellStyle name="Hipervínculo 22" xfId="59"/>
    <cellStyle name="Hipervínculo 23" xfId="60"/>
    <cellStyle name="Hipervínculo 24" xfId="61"/>
    <cellStyle name="Hipervínculo 25" xfId="62"/>
    <cellStyle name="Hipervínculo 26" xfId="63"/>
    <cellStyle name="Hipervínculo 3" xfId="64"/>
    <cellStyle name="Hipervínculo 4" xfId="65"/>
    <cellStyle name="Hipervínculo 5" xfId="66"/>
    <cellStyle name="Hipervínculo 6" xfId="67"/>
    <cellStyle name="Hipervínculo 7" xfId="68"/>
    <cellStyle name="Hipervínculo 8" xfId="69"/>
    <cellStyle name="Hipervínculo 9" xfId="70"/>
    <cellStyle name="Followed Hyperlink" xfId="71"/>
    <cellStyle name="Hipervínculo visitado 10" xfId="72"/>
    <cellStyle name="Hipervínculo visitado 11" xfId="73"/>
    <cellStyle name="Hipervínculo visitado 12" xfId="74"/>
    <cellStyle name="Hipervínculo visitado 13" xfId="75"/>
    <cellStyle name="Hipervínculo visitado 14" xfId="76"/>
    <cellStyle name="Hipervínculo visitado 15" xfId="77"/>
    <cellStyle name="Hipervínculo visitado 16" xfId="78"/>
    <cellStyle name="Hipervínculo visitado 17" xfId="79"/>
    <cellStyle name="Hipervínculo visitado 18" xfId="80"/>
    <cellStyle name="Hipervínculo visitado 19" xfId="81"/>
    <cellStyle name="Hipervínculo visitado 2" xfId="82"/>
    <cellStyle name="Hipervínculo visitado 20" xfId="83"/>
    <cellStyle name="Hipervínculo visitado 21" xfId="84"/>
    <cellStyle name="Hipervínculo visitado 22" xfId="85"/>
    <cellStyle name="Hipervínculo visitado 23" xfId="86"/>
    <cellStyle name="Hipervínculo visitado 24" xfId="87"/>
    <cellStyle name="Hipervínculo visitado 25" xfId="88"/>
    <cellStyle name="Hipervínculo visitado 26" xfId="89"/>
    <cellStyle name="Hipervínculo visitado 3" xfId="90"/>
    <cellStyle name="Hipervínculo visitado 4" xfId="91"/>
    <cellStyle name="Hipervínculo visitado 5" xfId="92"/>
    <cellStyle name="Hipervínculo visitado 6" xfId="93"/>
    <cellStyle name="Hipervínculo visitado 7" xfId="94"/>
    <cellStyle name="Hipervínculo visitado 8" xfId="95"/>
    <cellStyle name="Hipervínculo visitado 9" xfId="96"/>
    <cellStyle name="Incorrecto" xfId="97"/>
    <cellStyle name="Comma" xfId="98"/>
    <cellStyle name="Comma [0]" xfId="99"/>
    <cellStyle name="Currency" xfId="100"/>
    <cellStyle name="Currency [0]" xfId="101"/>
    <cellStyle name="Neutral" xfId="102"/>
    <cellStyle name="Normal 2" xfId="103"/>
    <cellStyle name="Normal 3" xfId="104"/>
    <cellStyle name="Notas" xfId="105"/>
    <cellStyle name="Percent" xfId="106"/>
    <cellStyle name="Salida" xfId="107"/>
    <cellStyle name="Texto de advertencia" xfId="108"/>
    <cellStyle name="Texto explicativo" xfId="109"/>
    <cellStyle name="Título" xfId="110"/>
    <cellStyle name="Título 1" xfId="111"/>
    <cellStyle name="Título 2" xfId="112"/>
    <cellStyle name="Título 3" xfId="113"/>
    <cellStyle name="Total" xfId="114"/>
  </cellStyles>
  <dxfs count="6">
    <dxf>
      <font>
        <color rgb="FFFF000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76200</xdr:colOff>
      <xdr:row>2</xdr:row>
      <xdr:rowOff>95250</xdr:rowOff>
    </xdr:from>
    <xdr:to>
      <xdr:col>19</xdr:col>
      <xdr:colOff>1495425</xdr:colOff>
      <xdr:row>8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66725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CY349"/>
  <sheetViews>
    <sheetView tabSelected="1" zoomScale="70" zoomScaleNormal="70" zoomScalePageLayoutView="0" workbookViewId="0" topLeftCell="S13">
      <selection activeCell="Y31" sqref="Y31"/>
    </sheetView>
  </sheetViews>
  <sheetFormatPr defaultColWidth="11.421875" defaultRowHeight="15"/>
  <cols>
    <col min="1" max="1" width="10.8515625" style="12" hidden="1" customWidth="1"/>
    <col min="2" max="2" width="8.28125" style="12" hidden="1" customWidth="1"/>
    <col min="3" max="3" width="9.421875" style="12" hidden="1" customWidth="1"/>
    <col min="4" max="4" width="8.57421875" style="12" hidden="1" customWidth="1"/>
    <col min="5" max="5" width="36.140625" style="12" hidden="1" customWidth="1"/>
    <col min="6" max="6" width="3.7109375" style="14" hidden="1" customWidth="1"/>
    <col min="7" max="7" width="13.8515625" style="14" hidden="1" customWidth="1"/>
    <col min="8" max="8" width="14.28125" style="14" hidden="1" customWidth="1"/>
    <col min="9" max="9" width="17.28125" style="14" hidden="1" customWidth="1"/>
    <col min="10" max="10" width="12.8515625" style="14" hidden="1" customWidth="1"/>
    <col min="11" max="11" width="8.140625" style="14" hidden="1" customWidth="1"/>
    <col min="12" max="12" width="7.00390625" style="14" hidden="1" customWidth="1"/>
    <col min="13" max="13" width="5.28125" style="14" hidden="1" customWidth="1"/>
    <col min="14" max="14" width="5.7109375" style="14" hidden="1" customWidth="1"/>
    <col min="15" max="15" width="6.7109375" style="14" hidden="1" customWidth="1"/>
    <col min="16" max="16" width="36.7109375" style="14" hidden="1" customWidth="1"/>
    <col min="17" max="18" width="11.421875" style="14" hidden="1" customWidth="1"/>
    <col min="19" max="19" width="7.421875" style="12" customWidth="1"/>
    <col min="20" max="20" width="38.00390625" style="1" bestFit="1" customWidth="1"/>
    <col min="21" max="21" width="37.7109375" style="1" bestFit="1" customWidth="1"/>
    <col min="22" max="23" width="30.57421875" style="1" customWidth="1"/>
    <col min="24" max="24" width="9.140625" style="1" hidden="1" customWidth="1"/>
    <col min="25" max="25" width="38.57421875" style="1" customWidth="1"/>
    <col min="26" max="26" width="18.7109375" style="1" customWidth="1"/>
    <col min="27" max="27" width="18.00390625" style="1" customWidth="1"/>
    <col min="28" max="28" width="9.00390625" style="1" bestFit="1" customWidth="1"/>
    <col min="29" max="29" width="41.140625" style="1" customWidth="1"/>
    <col min="30" max="30" width="23.28125" style="1" hidden="1" customWidth="1"/>
    <col min="31" max="31" width="27.28125" style="1" customWidth="1"/>
    <col min="32" max="32" width="38.8515625" style="1" bestFit="1" customWidth="1"/>
    <col min="33" max="33" width="38.28125" style="1" bestFit="1" customWidth="1"/>
    <col min="34" max="34" width="20.7109375" style="1" hidden="1" customWidth="1"/>
    <col min="35" max="35" width="39.7109375" style="1" customWidth="1"/>
    <col min="36" max="36" width="53.8515625" style="1" bestFit="1" customWidth="1"/>
    <col min="37" max="37" width="56.28125" style="1" bestFit="1" customWidth="1"/>
    <col min="38" max="38" width="26.57421875" style="1" bestFit="1" customWidth="1"/>
    <col min="39" max="39" width="8.28125" style="2" hidden="1" customWidth="1"/>
    <col min="40" max="40" width="13.7109375" style="2" customWidth="1"/>
    <col min="41" max="41" width="11.421875" style="1" customWidth="1"/>
    <col min="42" max="42" width="10.28125" style="1" customWidth="1"/>
    <col min="43" max="43" width="12.7109375" style="1" customWidth="1"/>
    <col min="44" max="44" width="17.421875" style="1" bestFit="1" customWidth="1"/>
    <col min="45" max="45" width="12.28125" style="12" hidden="1" customWidth="1"/>
    <col min="46" max="46" width="36.421875" style="12" hidden="1" customWidth="1"/>
    <col min="47" max="47" width="26.8515625" style="26" hidden="1" customWidth="1"/>
    <col min="48" max="48" width="11.140625" style="27" hidden="1" customWidth="1"/>
    <col min="49" max="49" width="28.7109375" style="27" hidden="1" customWidth="1"/>
    <col min="50" max="50" width="27.00390625" style="26" hidden="1" customWidth="1"/>
    <col min="51" max="51" width="13.57421875" style="26" hidden="1" customWidth="1"/>
    <col min="52" max="52" width="5.8515625" style="26" hidden="1" customWidth="1"/>
    <col min="53" max="53" width="22.00390625" style="26" hidden="1" customWidth="1"/>
    <col min="54" max="54" width="25.7109375" style="26" hidden="1" customWidth="1"/>
    <col min="55" max="55" width="11.421875" style="27" hidden="1" customWidth="1"/>
    <col min="56" max="59" width="11.421875" style="26" hidden="1" customWidth="1"/>
    <col min="60" max="60" width="23.7109375" style="26" hidden="1" customWidth="1"/>
    <col min="61" max="63" width="11.421875" style="26" hidden="1" customWidth="1"/>
    <col min="64" max="64" width="11.421875" style="12" hidden="1" customWidth="1"/>
    <col min="65" max="65" width="27.140625" style="12" hidden="1" customWidth="1"/>
    <col min="66" max="66" width="15.140625" style="12" hidden="1" customWidth="1"/>
    <col min="67" max="67" width="15.57421875" style="12" hidden="1" customWidth="1"/>
    <col min="68" max="68" width="11.421875" style="12" hidden="1" customWidth="1"/>
    <col min="69" max="103" width="11.421875" style="12" customWidth="1"/>
    <col min="104" max="16384" width="11.421875" style="1" customWidth="1"/>
  </cols>
  <sheetData>
    <row r="1" spans="1:67" s="6" customFormat="1" ht="15">
      <c r="A1" s="4" t="s">
        <v>33</v>
      </c>
      <c r="B1" s="4"/>
      <c r="C1" s="4"/>
      <c r="D1" s="4"/>
      <c r="E1" s="5" t="s">
        <v>17</v>
      </c>
      <c r="F1" s="5" t="s">
        <v>18</v>
      </c>
      <c r="G1" s="208" t="s">
        <v>19</v>
      </c>
      <c r="H1" s="208"/>
      <c r="I1" s="208"/>
      <c r="J1" s="208" t="s">
        <v>6</v>
      </c>
      <c r="K1" s="208"/>
      <c r="L1" s="208"/>
      <c r="M1" s="208" t="s">
        <v>21</v>
      </c>
      <c r="N1" s="208"/>
      <c r="O1" s="208"/>
      <c r="P1" s="5" t="s">
        <v>58</v>
      </c>
      <c r="Q1" s="5" t="s">
        <v>39</v>
      </c>
      <c r="R1" s="5"/>
      <c r="AM1" s="7"/>
      <c r="AN1" s="7"/>
      <c r="AU1" s="26"/>
      <c r="AV1" s="27"/>
      <c r="AW1" s="77" t="s">
        <v>44</v>
      </c>
      <c r="AX1" s="78" t="s">
        <v>46</v>
      </c>
      <c r="AY1" s="79" t="s">
        <v>47</v>
      </c>
      <c r="AZ1" s="80" t="s">
        <v>1</v>
      </c>
      <c r="BA1" s="81"/>
      <c r="BB1" s="82"/>
      <c r="BC1" s="83"/>
      <c r="BD1" s="81"/>
      <c r="BE1" s="81" t="b">
        <v>0</v>
      </c>
      <c r="BF1" s="81"/>
      <c r="BG1" s="81"/>
      <c r="BH1" s="81" t="b">
        <v>0</v>
      </c>
      <c r="BI1" s="26"/>
      <c r="BJ1" s="26"/>
      <c r="BK1" s="26"/>
      <c r="BM1" s="32" t="s">
        <v>94</v>
      </c>
      <c r="BN1" s="92">
        <v>11201</v>
      </c>
      <c r="BO1" s="93" t="s">
        <v>95</v>
      </c>
    </row>
    <row r="2" spans="1:67" s="6" customFormat="1" ht="14.25" customHeight="1">
      <c r="A2" s="5"/>
      <c r="B2" s="5"/>
      <c r="C2" s="5"/>
      <c r="D2" s="5"/>
      <c r="E2" s="5" t="s">
        <v>38</v>
      </c>
      <c r="F2" s="8" t="s">
        <v>39</v>
      </c>
      <c r="G2" s="9" t="s">
        <v>9</v>
      </c>
      <c r="H2" s="9" t="s">
        <v>8</v>
      </c>
      <c r="I2" s="9" t="s">
        <v>10</v>
      </c>
      <c r="J2" s="9">
        <v>1</v>
      </c>
      <c r="K2" s="10" t="s">
        <v>11</v>
      </c>
      <c r="L2" s="9">
        <v>4</v>
      </c>
      <c r="M2" s="9" t="s">
        <v>24</v>
      </c>
      <c r="N2" s="9" t="s">
        <v>22</v>
      </c>
      <c r="O2" s="11" t="s">
        <v>23</v>
      </c>
      <c r="P2" s="34" t="s">
        <v>31</v>
      </c>
      <c r="Q2" s="34" t="s">
        <v>4</v>
      </c>
      <c r="R2" s="11"/>
      <c r="AM2" s="7"/>
      <c r="AN2" s="7"/>
      <c r="AU2" s="26"/>
      <c r="AV2" s="28"/>
      <c r="AW2" s="90" t="s">
        <v>122</v>
      </c>
      <c r="AX2" s="32" t="s">
        <v>123</v>
      </c>
      <c r="AY2" s="92">
        <v>13502</v>
      </c>
      <c r="AZ2" s="93" t="s">
        <v>124</v>
      </c>
      <c r="BA2" s="81"/>
      <c r="BB2" s="85"/>
      <c r="BC2" s="83"/>
      <c r="BD2" s="81" t="b">
        <f>IF($AB$10=AX2,AY2)</f>
        <v>0</v>
      </c>
      <c r="BE2" s="81" t="b">
        <f>IF(BD2=FALSE,BE1,BD2)</f>
        <v>0</v>
      </c>
      <c r="BF2" s="81"/>
      <c r="BG2" s="81" t="b">
        <f>IF($AF$10=AY2,AZ2)</f>
        <v>0</v>
      </c>
      <c r="BH2" s="86" t="b">
        <f>IF(BG2=FALSE,BH1,BG2)</f>
        <v>0</v>
      </c>
      <c r="BI2" s="26"/>
      <c r="BJ2" s="26"/>
      <c r="BK2" s="26"/>
      <c r="BM2" s="32" t="s">
        <v>106</v>
      </c>
      <c r="BN2" s="92">
        <v>11401</v>
      </c>
      <c r="BO2" s="93" t="s">
        <v>107</v>
      </c>
    </row>
    <row r="3" spans="1:67" ht="15" customHeight="1">
      <c r="A3" s="21">
        <v>1</v>
      </c>
      <c r="E3" s="13" t="s">
        <v>30</v>
      </c>
      <c r="F3" s="9" t="s">
        <v>14</v>
      </c>
      <c r="G3" s="7">
        <v>10</v>
      </c>
      <c r="H3" s="7">
        <v>25</v>
      </c>
      <c r="I3" s="7">
        <v>30</v>
      </c>
      <c r="J3" s="7">
        <v>11</v>
      </c>
      <c r="K3" s="7">
        <v>6</v>
      </c>
      <c r="L3" s="7">
        <v>3</v>
      </c>
      <c r="M3" s="7">
        <v>6</v>
      </c>
      <c r="N3" s="7">
        <v>6</v>
      </c>
      <c r="O3" s="9">
        <v>3</v>
      </c>
      <c r="P3" s="34" t="s">
        <v>48</v>
      </c>
      <c r="Q3" s="34" t="s">
        <v>3</v>
      </c>
      <c r="R3" s="9"/>
      <c r="T3" s="57"/>
      <c r="U3" s="175" t="s">
        <v>68</v>
      </c>
      <c r="V3" s="178" t="s">
        <v>70</v>
      </c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46" t="s">
        <v>69</v>
      </c>
      <c r="AL3" s="146"/>
      <c r="AM3" s="146"/>
      <c r="AN3" s="146"/>
      <c r="AO3" s="146"/>
      <c r="AP3" s="146"/>
      <c r="AQ3" s="58"/>
      <c r="AR3" s="59"/>
      <c r="AS3" s="15"/>
      <c r="AT3" s="14"/>
      <c r="AU3" s="16"/>
      <c r="AV3" s="17"/>
      <c r="AW3" s="90" t="s">
        <v>125</v>
      </c>
      <c r="AX3" s="32" t="s">
        <v>126</v>
      </c>
      <c r="AY3" s="92">
        <v>13402</v>
      </c>
      <c r="AZ3" s="93" t="s">
        <v>127</v>
      </c>
      <c r="BA3" s="81"/>
      <c r="BB3" s="85"/>
      <c r="BC3" s="83"/>
      <c r="BD3" s="81" t="b">
        <f aca="true" t="shared" si="0" ref="BD3:BD56">IF($AB$10=AX3,AY3)</f>
        <v>0</v>
      </c>
      <c r="BE3" s="81" t="b">
        <f aca="true" t="shared" si="1" ref="BE3:BE56">IF(BD3=FALSE,BE2,BD3)</f>
        <v>0</v>
      </c>
      <c r="BF3" s="81"/>
      <c r="BG3" s="81" t="b">
        <f aca="true" t="shared" si="2" ref="BG3:BG56">IF($AF$10=AY3,AZ3)</f>
        <v>0</v>
      </c>
      <c r="BH3" s="86" t="b">
        <f aca="true" t="shared" si="3" ref="BH3:BH56">IF(BG3=FALSE,BH2,BG3)</f>
        <v>0</v>
      </c>
      <c r="BM3" s="32" t="s">
        <v>96</v>
      </c>
      <c r="BN3" s="92">
        <v>11202</v>
      </c>
      <c r="BO3" s="93" t="s">
        <v>97</v>
      </c>
    </row>
    <row r="4" spans="1:67" ht="15.75" customHeight="1">
      <c r="A4" s="21">
        <v>2</v>
      </c>
      <c r="E4" s="13" t="s">
        <v>27</v>
      </c>
      <c r="F4" s="9" t="s">
        <v>3</v>
      </c>
      <c r="G4" s="9"/>
      <c r="H4" s="9"/>
      <c r="I4" s="9"/>
      <c r="J4" s="9"/>
      <c r="K4" s="9"/>
      <c r="L4" s="9"/>
      <c r="M4" s="9"/>
      <c r="N4" s="9"/>
      <c r="O4" s="9"/>
      <c r="P4" s="34" t="s">
        <v>30</v>
      </c>
      <c r="Q4" s="34" t="s">
        <v>14</v>
      </c>
      <c r="R4" s="9"/>
      <c r="T4" s="60"/>
      <c r="U4" s="176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47"/>
      <c r="AL4" s="147"/>
      <c r="AM4" s="147"/>
      <c r="AN4" s="147"/>
      <c r="AO4" s="147"/>
      <c r="AP4" s="147"/>
      <c r="AQ4" s="61"/>
      <c r="AR4" s="62"/>
      <c r="AS4" s="15"/>
      <c r="AU4" s="16"/>
      <c r="AV4" s="17"/>
      <c r="AW4" s="90" t="s">
        <v>128</v>
      </c>
      <c r="AX4" s="32" t="s">
        <v>129</v>
      </c>
      <c r="AY4" s="92">
        <v>13403</v>
      </c>
      <c r="AZ4" s="93" t="s">
        <v>130</v>
      </c>
      <c r="BA4" s="81"/>
      <c r="BB4" s="85"/>
      <c r="BC4" s="83"/>
      <c r="BD4" s="81" t="b">
        <f t="shared" si="0"/>
        <v>0</v>
      </c>
      <c r="BE4" s="81" t="b">
        <f t="shared" si="1"/>
        <v>0</v>
      </c>
      <c r="BF4" s="81"/>
      <c r="BG4" s="81" t="b">
        <f t="shared" si="2"/>
        <v>0</v>
      </c>
      <c r="BH4" s="86" t="b">
        <f t="shared" si="3"/>
        <v>0</v>
      </c>
      <c r="BM4" s="32" t="s">
        <v>100</v>
      </c>
      <c r="BN4" s="92">
        <v>11301</v>
      </c>
      <c r="BO4" s="93" t="s">
        <v>101</v>
      </c>
    </row>
    <row r="5" spans="1:67" ht="15" customHeight="1">
      <c r="A5" s="21">
        <v>3</v>
      </c>
      <c r="E5" s="13" t="s">
        <v>31</v>
      </c>
      <c r="F5" s="9" t="s">
        <v>4</v>
      </c>
      <c r="G5" s="9"/>
      <c r="H5" s="9"/>
      <c r="I5" s="9"/>
      <c r="J5" s="9"/>
      <c r="K5" s="9"/>
      <c r="L5" s="9"/>
      <c r="M5" s="9"/>
      <c r="N5" s="9"/>
      <c r="O5" s="9"/>
      <c r="P5" s="34" t="s">
        <v>49</v>
      </c>
      <c r="Q5" s="34" t="s">
        <v>15</v>
      </c>
      <c r="R5" s="9"/>
      <c r="S5" s="6"/>
      <c r="T5" s="60"/>
      <c r="U5" s="176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47"/>
      <c r="AL5" s="147"/>
      <c r="AM5" s="147"/>
      <c r="AN5" s="147"/>
      <c r="AO5" s="147"/>
      <c r="AP5" s="147"/>
      <c r="AQ5" s="61"/>
      <c r="AR5" s="62"/>
      <c r="AS5" s="15"/>
      <c r="AU5" s="16"/>
      <c r="AV5" s="17"/>
      <c r="AW5" s="90" t="s">
        <v>131</v>
      </c>
      <c r="AX5" s="32" t="s">
        <v>132</v>
      </c>
      <c r="AY5" s="92">
        <v>13102</v>
      </c>
      <c r="AZ5" s="93" t="s">
        <v>133</v>
      </c>
      <c r="BA5" s="81"/>
      <c r="BB5" s="85"/>
      <c r="BC5" s="83"/>
      <c r="BD5" s="81" t="b">
        <f t="shared" si="0"/>
        <v>0</v>
      </c>
      <c r="BE5" s="81" t="b">
        <f t="shared" si="1"/>
        <v>0</v>
      </c>
      <c r="BF5" s="81"/>
      <c r="BG5" s="81" t="b">
        <f t="shared" si="2"/>
        <v>0</v>
      </c>
      <c r="BH5" s="86" t="b">
        <f t="shared" si="3"/>
        <v>0</v>
      </c>
      <c r="BM5" s="32" t="s">
        <v>90</v>
      </c>
      <c r="BN5" s="92">
        <v>11101</v>
      </c>
      <c r="BO5" s="93" t="s">
        <v>91</v>
      </c>
    </row>
    <row r="6" spans="1:67" ht="15" customHeight="1">
      <c r="A6" s="21">
        <v>4</v>
      </c>
      <c r="E6" s="13" t="s">
        <v>32</v>
      </c>
      <c r="F6" s="9" t="s">
        <v>15</v>
      </c>
      <c r="G6" s="9"/>
      <c r="H6" s="9"/>
      <c r="I6" s="9"/>
      <c r="J6" s="9"/>
      <c r="K6" s="9"/>
      <c r="L6" s="9"/>
      <c r="M6" s="9"/>
      <c r="N6" s="9"/>
      <c r="O6" s="9"/>
      <c r="P6" s="34" t="s">
        <v>50</v>
      </c>
      <c r="Q6" s="34" t="s">
        <v>51</v>
      </c>
      <c r="R6" s="9"/>
      <c r="S6" s="6"/>
      <c r="T6" s="60"/>
      <c r="U6" s="176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47"/>
      <c r="AL6" s="147"/>
      <c r="AM6" s="147"/>
      <c r="AN6" s="147"/>
      <c r="AO6" s="147"/>
      <c r="AP6" s="147"/>
      <c r="AQ6" s="61"/>
      <c r="AR6" s="62"/>
      <c r="AS6" s="15"/>
      <c r="AU6" s="16"/>
      <c r="AV6" s="17"/>
      <c r="AW6" s="17" t="s">
        <v>134</v>
      </c>
      <c r="AX6" s="32" t="s">
        <v>135</v>
      </c>
      <c r="AY6" s="92">
        <v>13103</v>
      </c>
      <c r="AZ6" s="93" t="s">
        <v>136</v>
      </c>
      <c r="BA6" s="81"/>
      <c r="BB6" s="85"/>
      <c r="BC6" s="83"/>
      <c r="BD6" s="81" t="b">
        <f t="shared" si="0"/>
        <v>0</v>
      </c>
      <c r="BE6" s="81" t="b">
        <f t="shared" si="1"/>
        <v>0</v>
      </c>
      <c r="BF6" s="81"/>
      <c r="BG6" s="81" t="b">
        <f t="shared" si="2"/>
        <v>0</v>
      </c>
      <c r="BH6" s="86" t="b">
        <f t="shared" si="3"/>
        <v>0</v>
      </c>
      <c r="BM6" s="32" t="s">
        <v>98</v>
      </c>
      <c r="BN6" s="92">
        <v>11203</v>
      </c>
      <c r="BO6" s="93" t="s">
        <v>99</v>
      </c>
    </row>
    <row r="7" spans="1:67" ht="15.75" customHeight="1">
      <c r="A7" s="21">
        <v>5</v>
      </c>
      <c r="E7" s="13" t="s">
        <v>28</v>
      </c>
      <c r="F7" s="9" t="s">
        <v>16</v>
      </c>
      <c r="G7" s="9"/>
      <c r="H7" s="9"/>
      <c r="I7" s="9"/>
      <c r="J7" s="9"/>
      <c r="K7" s="9"/>
      <c r="L7" s="9"/>
      <c r="M7" s="9"/>
      <c r="N7" s="9"/>
      <c r="O7" s="9"/>
      <c r="P7" s="34" t="s">
        <v>52</v>
      </c>
      <c r="Q7" s="34" t="s">
        <v>53</v>
      </c>
      <c r="R7" s="9"/>
      <c r="S7" s="6"/>
      <c r="T7" s="60"/>
      <c r="U7" s="176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47"/>
      <c r="AL7" s="147"/>
      <c r="AM7" s="147"/>
      <c r="AN7" s="147"/>
      <c r="AO7" s="147"/>
      <c r="AP7" s="147"/>
      <c r="AQ7" s="61"/>
      <c r="AR7" s="62"/>
      <c r="AS7" s="15"/>
      <c r="AU7" s="16"/>
      <c r="AV7" s="17"/>
      <c r="AW7" s="17" t="s">
        <v>137</v>
      </c>
      <c r="AX7" s="32" t="s">
        <v>138</v>
      </c>
      <c r="AY7" s="92">
        <v>13301</v>
      </c>
      <c r="AZ7" s="93" t="s">
        <v>139</v>
      </c>
      <c r="BA7" s="81"/>
      <c r="BB7" s="85"/>
      <c r="BC7" s="83"/>
      <c r="BD7" s="81" t="b">
        <f t="shared" si="0"/>
        <v>0</v>
      </c>
      <c r="BE7" s="81" t="b">
        <f t="shared" si="1"/>
        <v>0</v>
      </c>
      <c r="BF7" s="81"/>
      <c r="BG7" s="81" t="b">
        <f t="shared" si="2"/>
        <v>0</v>
      </c>
      <c r="BH7" s="86" t="b">
        <f t="shared" si="3"/>
        <v>0</v>
      </c>
      <c r="BM7" s="32" t="s">
        <v>92</v>
      </c>
      <c r="BN7" s="92">
        <v>11102</v>
      </c>
      <c r="BO7" s="93" t="s">
        <v>93</v>
      </c>
    </row>
    <row r="8" spans="1:67" ht="23.25">
      <c r="A8" s="21">
        <v>6</v>
      </c>
      <c r="E8" s="13" t="s">
        <v>29</v>
      </c>
      <c r="F8" s="9" t="s">
        <v>5</v>
      </c>
      <c r="G8" s="9"/>
      <c r="H8" s="9"/>
      <c r="I8" s="9"/>
      <c r="J8" s="9"/>
      <c r="K8" s="9"/>
      <c r="L8" s="9"/>
      <c r="M8" s="9"/>
      <c r="N8" s="9"/>
      <c r="O8" s="9"/>
      <c r="P8" s="34" t="s">
        <v>54</v>
      </c>
      <c r="Q8" s="35" t="s">
        <v>55</v>
      </c>
      <c r="R8" s="9"/>
      <c r="S8" s="6"/>
      <c r="T8" s="60"/>
      <c r="U8" s="176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47"/>
      <c r="AL8" s="147"/>
      <c r="AM8" s="147"/>
      <c r="AN8" s="147"/>
      <c r="AO8" s="147"/>
      <c r="AP8" s="147"/>
      <c r="AQ8" s="61"/>
      <c r="AR8" s="62"/>
      <c r="AS8" s="15"/>
      <c r="AU8" s="16"/>
      <c r="AV8" s="17"/>
      <c r="AW8" s="17"/>
      <c r="AX8" s="32" t="s">
        <v>140</v>
      </c>
      <c r="AY8" s="92">
        <v>13104</v>
      </c>
      <c r="AZ8" s="93" t="s">
        <v>141</v>
      </c>
      <c r="BA8" s="81"/>
      <c r="BB8" s="85"/>
      <c r="BC8" s="83"/>
      <c r="BD8" s="81" t="b">
        <f t="shared" si="0"/>
        <v>0</v>
      </c>
      <c r="BE8" s="81" t="b">
        <f t="shared" si="1"/>
        <v>0</v>
      </c>
      <c r="BF8" s="81"/>
      <c r="BG8" s="81" t="b">
        <f t="shared" si="2"/>
        <v>0</v>
      </c>
      <c r="BH8" s="86" t="b">
        <f t="shared" si="3"/>
        <v>0</v>
      </c>
      <c r="BM8" s="32" t="s">
        <v>102</v>
      </c>
      <c r="BN8" s="92">
        <v>11302</v>
      </c>
      <c r="BO8" s="93" t="s">
        <v>103</v>
      </c>
    </row>
    <row r="9" spans="1:67" ht="23.25">
      <c r="A9" s="21">
        <v>7</v>
      </c>
      <c r="E9" s="6"/>
      <c r="F9" s="7" t="s">
        <v>25</v>
      </c>
      <c r="G9" s="7"/>
      <c r="H9" s="7"/>
      <c r="I9" s="7"/>
      <c r="J9" s="7"/>
      <c r="K9" s="7"/>
      <c r="L9" s="7"/>
      <c r="M9" s="7"/>
      <c r="N9" s="7"/>
      <c r="O9" s="7"/>
      <c r="P9" s="34" t="s">
        <v>56</v>
      </c>
      <c r="Q9" s="34" t="s">
        <v>57</v>
      </c>
      <c r="R9" s="7"/>
      <c r="S9" s="6"/>
      <c r="T9" s="63"/>
      <c r="U9" s="177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48"/>
      <c r="AL9" s="148"/>
      <c r="AM9" s="148"/>
      <c r="AN9" s="148"/>
      <c r="AO9" s="148"/>
      <c r="AP9" s="148"/>
      <c r="AQ9" s="64"/>
      <c r="AR9" s="65"/>
      <c r="AS9" s="15"/>
      <c r="AU9" s="16"/>
      <c r="AV9" s="17"/>
      <c r="AW9" s="17"/>
      <c r="AX9" s="32" t="s">
        <v>142</v>
      </c>
      <c r="AY9" s="92">
        <v>13503</v>
      </c>
      <c r="AZ9" s="93" t="s">
        <v>143</v>
      </c>
      <c r="BA9" s="81"/>
      <c r="BB9" s="85"/>
      <c r="BC9" s="83"/>
      <c r="BD9" s="81" t="b">
        <f t="shared" si="0"/>
        <v>0</v>
      </c>
      <c r="BE9" s="81" t="b">
        <f t="shared" si="1"/>
        <v>0</v>
      </c>
      <c r="BF9" s="81"/>
      <c r="BG9" s="81" t="b">
        <f t="shared" si="2"/>
        <v>0</v>
      </c>
      <c r="BH9" s="86" t="b">
        <f t="shared" si="3"/>
        <v>0</v>
      </c>
      <c r="BM9" s="32" t="s">
        <v>108</v>
      </c>
      <c r="BN9" s="92">
        <v>11402</v>
      </c>
      <c r="BO9" s="93" t="s">
        <v>109</v>
      </c>
    </row>
    <row r="10" spans="1:103" s="76" customFormat="1" ht="15">
      <c r="A10" s="68">
        <v>8</v>
      </c>
      <c r="B10" s="69"/>
      <c r="C10" s="69"/>
      <c r="D10" s="69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 t="s">
        <v>28</v>
      </c>
      <c r="Q10" s="72" t="s">
        <v>16</v>
      </c>
      <c r="R10" s="71"/>
      <c r="S10" s="70"/>
      <c r="T10" s="66" t="s">
        <v>0</v>
      </c>
      <c r="U10" s="94" t="s">
        <v>229</v>
      </c>
      <c r="V10" s="152" t="s">
        <v>82</v>
      </c>
      <c r="W10" s="152"/>
      <c r="X10" s="209" t="s">
        <v>134</v>
      </c>
      <c r="Y10" s="210"/>
      <c r="Z10" s="152" t="s">
        <v>81</v>
      </c>
      <c r="AA10" s="152"/>
      <c r="AB10" s="164" t="s">
        <v>207</v>
      </c>
      <c r="AC10" s="165"/>
      <c r="AD10" s="166"/>
      <c r="AE10" s="66" t="s">
        <v>43</v>
      </c>
      <c r="AF10" s="174">
        <f>BE56</f>
        <v>13127</v>
      </c>
      <c r="AG10" s="174"/>
      <c r="AH10" s="174"/>
      <c r="AI10" s="174"/>
      <c r="AJ10" s="152" t="s">
        <v>2</v>
      </c>
      <c r="AK10" s="152"/>
      <c r="AL10" s="152"/>
      <c r="AM10" s="152"/>
      <c r="AN10" s="149">
        <v>2015</v>
      </c>
      <c r="AO10" s="150"/>
      <c r="AP10" s="66" t="s">
        <v>1</v>
      </c>
      <c r="AQ10" s="67" t="str">
        <f>BH56</f>
        <v>283</v>
      </c>
      <c r="AR10" s="169" t="s">
        <v>34</v>
      </c>
      <c r="AS10" s="36"/>
      <c r="AT10" s="69"/>
      <c r="AU10" s="73"/>
      <c r="AV10" s="74"/>
      <c r="AW10" s="87"/>
      <c r="AX10" s="32" t="s">
        <v>144</v>
      </c>
      <c r="AY10" s="92">
        <v>13105</v>
      </c>
      <c r="AZ10" s="93" t="s">
        <v>145</v>
      </c>
      <c r="BA10" s="81"/>
      <c r="BB10" s="88"/>
      <c r="BC10" s="83"/>
      <c r="BD10" s="81" t="b">
        <f t="shared" si="0"/>
        <v>0</v>
      </c>
      <c r="BE10" s="81" t="b">
        <f t="shared" si="1"/>
        <v>0</v>
      </c>
      <c r="BF10" s="81"/>
      <c r="BG10" s="81" t="b">
        <f t="shared" si="2"/>
        <v>0</v>
      </c>
      <c r="BH10" s="89" t="b">
        <f t="shared" si="3"/>
        <v>0</v>
      </c>
      <c r="BI10" s="75"/>
      <c r="BJ10" s="75"/>
      <c r="BK10" s="75"/>
      <c r="BL10" s="69"/>
      <c r="BM10" s="32" t="s">
        <v>104</v>
      </c>
      <c r="BN10" s="92">
        <v>11303</v>
      </c>
      <c r="BO10" s="93" t="s">
        <v>105</v>
      </c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</row>
    <row r="11" spans="1:103" s="76" customFormat="1" ht="15">
      <c r="A11" s="68">
        <v>9</v>
      </c>
      <c r="B11" s="69"/>
      <c r="C11" s="69"/>
      <c r="D11" s="69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0"/>
      <c r="T11" s="152" t="s">
        <v>85</v>
      </c>
      <c r="U11" s="152"/>
      <c r="V11" s="173" t="s">
        <v>232</v>
      </c>
      <c r="W11" s="173"/>
      <c r="X11" s="173"/>
      <c r="Y11" s="173"/>
      <c r="Z11" s="152" t="s">
        <v>86</v>
      </c>
      <c r="AA11" s="152"/>
      <c r="AB11" s="164" t="s">
        <v>231</v>
      </c>
      <c r="AC11" s="165"/>
      <c r="AD11" s="166"/>
      <c r="AE11" s="66" t="s">
        <v>83</v>
      </c>
      <c r="AF11" s="194" t="s">
        <v>233</v>
      </c>
      <c r="AG11" s="195"/>
      <c r="AH11" s="195"/>
      <c r="AI11" s="195"/>
      <c r="AJ11" s="195"/>
      <c r="AK11" s="195"/>
      <c r="AL11" s="196"/>
      <c r="AM11" s="152" t="s">
        <v>84</v>
      </c>
      <c r="AN11" s="152"/>
      <c r="AO11" s="173">
        <v>81884631</v>
      </c>
      <c r="AP11" s="173"/>
      <c r="AQ11" s="173"/>
      <c r="AR11" s="169"/>
      <c r="AS11" s="36"/>
      <c r="AT11" s="69"/>
      <c r="AU11" s="73"/>
      <c r="AV11" s="74"/>
      <c r="AW11" s="87"/>
      <c r="AX11" s="32" t="s">
        <v>146</v>
      </c>
      <c r="AY11" s="92">
        <v>13602</v>
      </c>
      <c r="AZ11" s="93" t="s">
        <v>147</v>
      </c>
      <c r="BA11" s="81"/>
      <c r="BB11" s="88"/>
      <c r="BC11" s="83"/>
      <c r="BD11" s="81" t="b">
        <f t="shared" si="0"/>
        <v>0</v>
      </c>
      <c r="BE11" s="81" t="b">
        <f t="shared" si="1"/>
        <v>0</v>
      </c>
      <c r="BF11" s="81"/>
      <c r="BG11" s="81" t="b">
        <f t="shared" si="2"/>
        <v>0</v>
      </c>
      <c r="BH11" s="89" t="b">
        <f t="shared" si="3"/>
        <v>0</v>
      </c>
      <c r="BI11" s="75"/>
      <c r="BJ11" s="75"/>
      <c r="BK11" s="75"/>
      <c r="BL11" s="69"/>
      <c r="BM11" s="91"/>
      <c r="BN11" s="91"/>
      <c r="BO11" s="91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</row>
    <row r="12" spans="1:67" ht="15" customHeight="1">
      <c r="A12" s="21">
        <v>10</v>
      </c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"/>
      <c r="T12" s="203" t="s">
        <v>119</v>
      </c>
      <c r="U12" s="197" t="s">
        <v>89</v>
      </c>
      <c r="V12" s="198"/>
      <c r="W12" s="153"/>
      <c r="X12" s="205" t="s">
        <v>64</v>
      </c>
      <c r="Y12" s="155" t="s">
        <v>88</v>
      </c>
      <c r="Z12" s="189" t="s">
        <v>36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68" t="s">
        <v>60</v>
      </c>
      <c r="AO12" s="168"/>
      <c r="AP12" s="168"/>
      <c r="AQ12" s="168"/>
      <c r="AR12" s="169"/>
      <c r="AS12" s="36"/>
      <c r="AU12" s="16"/>
      <c r="AV12" s="17"/>
      <c r="AW12" s="17"/>
      <c r="AX12" s="32" t="s">
        <v>148</v>
      </c>
      <c r="AY12" s="33">
        <v>13106</v>
      </c>
      <c r="AZ12" s="84" t="s">
        <v>149</v>
      </c>
      <c r="BA12" s="81"/>
      <c r="BB12" s="85"/>
      <c r="BC12" s="83"/>
      <c r="BD12" s="81" t="b">
        <f t="shared" si="0"/>
        <v>0</v>
      </c>
      <c r="BE12" s="81" t="b">
        <f t="shared" si="1"/>
        <v>0</v>
      </c>
      <c r="BF12" s="81"/>
      <c r="BG12" s="81" t="b">
        <f t="shared" si="2"/>
        <v>0</v>
      </c>
      <c r="BH12" s="86" t="b">
        <f t="shared" si="3"/>
        <v>0</v>
      </c>
      <c r="BM12" s="91"/>
      <c r="BN12" s="91"/>
      <c r="BO12" s="91"/>
    </row>
    <row r="13" spans="1:67" ht="15.75" customHeight="1" thickBot="1">
      <c r="A13" s="21">
        <v>11</v>
      </c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"/>
      <c r="T13" s="204"/>
      <c r="U13" s="199"/>
      <c r="V13" s="200"/>
      <c r="W13" s="154"/>
      <c r="X13" s="206"/>
      <c r="Y13" s="156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51" t="s">
        <v>45</v>
      </c>
      <c r="AO13" s="151" t="s">
        <v>61</v>
      </c>
      <c r="AP13" s="151" t="s">
        <v>62</v>
      </c>
      <c r="AQ13" s="151" t="s">
        <v>63</v>
      </c>
      <c r="AR13" s="169"/>
      <c r="AS13" s="36"/>
      <c r="AU13" s="16"/>
      <c r="AV13" s="17"/>
      <c r="AW13" s="17"/>
      <c r="AX13" s="32" t="s">
        <v>150</v>
      </c>
      <c r="AY13" s="33">
        <v>13107</v>
      </c>
      <c r="AZ13" s="84" t="s">
        <v>151</v>
      </c>
      <c r="BA13" s="81"/>
      <c r="BB13" s="85"/>
      <c r="BC13" s="83"/>
      <c r="BD13" s="81" t="b">
        <f t="shared" si="0"/>
        <v>0</v>
      </c>
      <c r="BE13" s="81" t="b">
        <f t="shared" si="1"/>
        <v>0</v>
      </c>
      <c r="BF13" s="81"/>
      <c r="BG13" s="81" t="b">
        <f t="shared" si="2"/>
        <v>0</v>
      </c>
      <c r="BH13" s="86" t="b">
        <f t="shared" si="3"/>
        <v>0</v>
      </c>
      <c r="BM13" s="91"/>
      <c r="BN13" s="91"/>
      <c r="BO13" s="91"/>
    </row>
    <row r="14" spans="1:67" ht="15.75" customHeight="1" thickBot="1">
      <c r="A14" s="21">
        <v>12</v>
      </c>
      <c r="E14" s="6"/>
      <c r="F14" s="7"/>
      <c r="G14" s="22" t="s">
        <v>75</v>
      </c>
      <c r="H14" s="22" t="s">
        <v>75</v>
      </c>
      <c r="I14" s="22" t="s">
        <v>75</v>
      </c>
      <c r="J14" s="7"/>
      <c r="K14" s="7"/>
      <c r="L14" s="7"/>
      <c r="M14" s="7"/>
      <c r="N14" s="7"/>
      <c r="O14" s="7"/>
      <c r="P14" s="7"/>
      <c r="Q14" s="7"/>
      <c r="R14" s="7"/>
      <c r="S14" s="6"/>
      <c r="T14" s="204"/>
      <c r="U14" s="199"/>
      <c r="V14" s="200"/>
      <c r="W14" s="154"/>
      <c r="X14" s="206"/>
      <c r="Y14" s="156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51"/>
      <c r="AO14" s="151"/>
      <c r="AP14" s="151"/>
      <c r="AQ14" s="151"/>
      <c r="AR14" s="169"/>
      <c r="AS14" s="36"/>
      <c r="AU14" s="16"/>
      <c r="AV14" s="17"/>
      <c r="AW14" s="17"/>
      <c r="AX14" s="32" t="s">
        <v>152</v>
      </c>
      <c r="AY14" s="33">
        <v>13108</v>
      </c>
      <c r="AZ14" s="84" t="s">
        <v>153</v>
      </c>
      <c r="BA14" s="81"/>
      <c r="BB14" s="85"/>
      <c r="BC14" s="83"/>
      <c r="BD14" s="81" t="b">
        <f t="shared" si="0"/>
        <v>0</v>
      </c>
      <c r="BE14" s="81" t="b">
        <f t="shared" si="1"/>
        <v>0</v>
      </c>
      <c r="BF14" s="81"/>
      <c r="BG14" s="81" t="b">
        <f t="shared" si="2"/>
        <v>0</v>
      </c>
      <c r="BH14" s="86" t="b">
        <f t="shared" si="3"/>
        <v>0</v>
      </c>
      <c r="BM14" s="91"/>
      <c r="BN14" s="91"/>
      <c r="BO14" s="91"/>
    </row>
    <row r="15" spans="1:67" ht="15.75" customHeight="1" thickBot="1">
      <c r="A15" s="21">
        <v>13</v>
      </c>
      <c r="E15" s="6"/>
      <c r="F15" s="7"/>
      <c r="G15" s="22" t="s">
        <v>76</v>
      </c>
      <c r="H15" s="22" t="s">
        <v>76</v>
      </c>
      <c r="I15" s="22" t="s">
        <v>76</v>
      </c>
      <c r="J15" s="7"/>
      <c r="K15" s="7"/>
      <c r="L15" s="7"/>
      <c r="M15" s="7"/>
      <c r="N15" s="7"/>
      <c r="O15" s="7"/>
      <c r="P15" s="7"/>
      <c r="Q15" s="7"/>
      <c r="R15" s="7"/>
      <c r="S15" s="6"/>
      <c r="T15" s="204"/>
      <c r="U15" s="199"/>
      <c r="V15" s="200"/>
      <c r="W15" s="154"/>
      <c r="X15" s="206"/>
      <c r="Y15" s="156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55">
        <f>COUNTIF(AN24:AN122,"x")</f>
        <v>0</v>
      </c>
      <c r="AO15" s="55">
        <f>COUNTIF(AO24:AO122,"x")</f>
        <v>1</v>
      </c>
      <c r="AP15" s="55">
        <f>COUNTIF(AP24:AP122,"x")</f>
        <v>10</v>
      </c>
      <c r="AQ15" s="55">
        <f>(COUNTA(T24:T122)-(AP15+AO15+AN15))</f>
        <v>4</v>
      </c>
      <c r="AR15" s="169"/>
      <c r="AS15" s="36"/>
      <c r="AU15" s="16"/>
      <c r="AV15" s="17"/>
      <c r="AW15" s="17"/>
      <c r="AX15" s="32" t="s">
        <v>154</v>
      </c>
      <c r="AY15" s="33">
        <v>13603</v>
      </c>
      <c r="AZ15" s="84" t="s">
        <v>155</v>
      </c>
      <c r="BA15" s="81"/>
      <c r="BB15" s="85"/>
      <c r="BC15" s="83"/>
      <c r="BD15" s="81" t="b">
        <f t="shared" si="0"/>
        <v>0</v>
      </c>
      <c r="BE15" s="81" t="b">
        <f t="shared" si="1"/>
        <v>0</v>
      </c>
      <c r="BF15" s="81"/>
      <c r="BG15" s="81" t="b">
        <f t="shared" si="2"/>
        <v>0</v>
      </c>
      <c r="BH15" s="86" t="b">
        <f t="shared" si="3"/>
        <v>0</v>
      </c>
      <c r="BM15" s="91"/>
      <c r="BN15" s="91"/>
      <c r="BO15" s="91"/>
    </row>
    <row r="16" spans="1:67" ht="15.75" customHeight="1">
      <c r="A16" s="21">
        <v>14</v>
      </c>
      <c r="D16" s="12" t="s">
        <v>13</v>
      </c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"/>
      <c r="T16" s="204"/>
      <c r="U16" s="199"/>
      <c r="V16" s="200"/>
      <c r="W16" s="154"/>
      <c r="X16" s="206"/>
      <c r="Y16" s="156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54"/>
      <c r="AO16" s="54"/>
      <c r="AP16" s="54"/>
      <c r="AQ16" s="54"/>
      <c r="AR16" s="169"/>
      <c r="AS16" s="36"/>
      <c r="AU16" s="16"/>
      <c r="AV16" s="17"/>
      <c r="AW16" s="17"/>
      <c r="AX16" s="32" t="s">
        <v>156</v>
      </c>
      <c r="AY16" s="33">
        <v>13109</v>
      </c>
      <c r="AZ16" s="84" t="s">
        <v>157</v>
      </c>
      <c r="BA16" s="81"/>
      <c r="BB16" s="85"/>
      <c r="BC16" s="83"/>
      <c r="BD16" s="81" t="b">
        <f t="shared" si="0"/>
        <v>0</v>
      </c>
      <c r="BE16" s="81" t="b">
        <f t="shared" si="1"/>
        <v>0</v>
      </c>
      <c r="BF16" s="81"/>
      <c r="BG16" s="81" t="b">
        <f t="shared" si="2"/>
        <v>0</v>
      </c>
      <c r="BH16" s="86" t="b">
        <f t="shared" si="3"/>
        <v>0</v>
      </c>
      <c r="BM16" s="91"/>
      <c r="BN16" s="91"/>
      <c r="BO16" s="91"/>
    </row>
    <row r="17" spans="1:67" ht="15" customHeight="1">
      <c r="A17" s="21">
        <v>15</v>
      </c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"/>
      <c r="T17" s="204"/>
      <c r="U17" s="199"/>
      <c r="V17" s="200"/>
      <c r="W17" s="154"/>
      <c r="X17" s="206"/>
      <c r="Y17" s="156"/>
      <c r="Z17" s="167" t="s">
        <v>37</v>
      </c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0" t="s">
        <v>59</v>
      </c>
      <c r="AO17" s="160"/>
      <c r="AP17" s="160"/>
      <c r="AQ17" s="160"/>
      <c r="AR17" s="169"/>
      <c r="AS17" s="36"/>
      <c r="AU17" s="16"/>
      <c r="AV17" s="17"/>
      <c r="AW17" s="17"/>
      <c r="AX17" s="26" t="s">
        <v>158</v>
      </c>
      <c r="AY17" s="26">
        <v>13110</v>
      </c>
      <c r="AZ17" s="26" t="s">
        <v>159</v>
      </c>
      <c r="BB17" s="29"/>
      <c r="BD17" s="26" t="b">
        <f t="shared" si="0"/>
        <v>0</v>
      </c>
      <c r="BE17" s="26" t="b">
        <f t="shared" si="1"/>
        <v>0</v>
      </c>
      <c r="BG17" s="26" t="b">
        <f t="shared" si="2"/>
        <v>0</v>
      </c>
      <c r="BH17" s="31" t="b">
        <f t="shared" si="3"/>
        <v>0</v>
      </c>
      <c r="BM17" s="91"/>
      <c r="BN17" s="91"/>
      <c r="BO17" s="91"/>
    </row>
    <row r="18" spans="1:67" ht="15" customHeight="1">
      <c r="A18" s="21">
        <v>16</v>
      </c>
      <c r="D18" s="7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"/>
      <c r="T18" s="204"/>
      <c r="U18" s="199"/>
      <c r="V18" s="200"/>
      <c r="W18" s="154"/>
      <c r="X18" s="206"/>
      <c r="Y18" s="156"/>
      <c r="Z18" s="172" t="s">
        <v>121</v>
      </c>
      <c r="AA18" s="172"/>
      <c r="AB18" s="172"/>
      <c r="AC18" s="172"/>
      <c r="AD18" s="172"/>
      <c r="AE18" s="172"/>
      <c r="AF18" s="172"/>
      <c r="AG18" s="172"/>
      <c r="AH18" s="49"/>
      <c r="AI18" s="183" t="s">
        <v>7</v>
      </c>
      <c r="AJ18" s="184"/>
      <c r="AK18" s="185"/>
      <c r="AL18" s="191" t="s">
        <v>110</v>
      </c>
      <c r="AM18" s="181" t="s">
        <v>12</v>
      </c>
      <c r="AN18" s="171" t="s">
        <v>45</v>
      </c>
      <c r="AO18" s="170" t="s">
        <v>65</v>
      </c>
      <c r="AP18" s="170" t="s">
        <v>66</v>
      </c>
      <c r="AQ18" s="170" t="s">
        <v>67</v>
      </c>
      <c r="AR18" s="169"/>
      <c r="AS18" s="36"/>
      <c r="AU18" s="16"/>
      <c r="AV18" s="17"/>
      <c r="AW18" s="17"/>
      <c r="AX18" s="26" t="s">
        <v>160</v>
      </c>
      <c r="AY18" s="26">
        <v>13111</v>
      </c>
      <c r="AZ18" s="26" t="s">
        <v>161</v>
      </c>
      <c r="BB18" s="29"/>
      <c r="BD18" s="26" t="b">
        <f t="shared" si="0"/>
        <v>0</v>
      </c>
      <c r="BE18" s="26" t="b">
        <f t="shared" si="1"/>
        <v>0</v>
      </c>
      <c r="BG18" s="26" t="b">
        <f t="shared" si="2"/>
        <v>0</v>
      </c>
      <c r="BH18" s="31" t="b">
        <f t="shared" si="3"/>
        <v>0</v>
      </c>
      <c r="BM18" s="91"/>
      <c r="BN18" s="91"/>
      <c r="BO18" s="91"/>
    </row>
    <row r="19" spans="1:67" ht="15" customHeight="1">
      <c r="A19" s="21">
        <v>17</v>
      </c>
      <c r="D19" s="7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/>
      <c r="T19" s="204"/>
      <c r="U19" s="199"/>
      <c r="V19" s="200"/>
      <c r="W19" s="154"/>
      <c r="X19" s="206"/>
      <c r="Y19" s="156"/>
      <c r="Z19" s="172"/>
      <c r="AA19" s="172"/>
      <c r="AB19" s="172"/>
      <c r="AC19" s="172"/>
      <c r="AD19" s="172"/>
      <c r="AE19" s="172"/>
      <c r="AF19" s="172"/>
      <c r="AG19" s="172"/>
      <c r="AH19" s="49"/>
      <c r="AI19" s="186"/>
      <c r="AJ19" s="187"/>
      <c r="AK19" s="188"/>
      <c r="AL19" s="192"/>
      <c r="AM19" s="181"/>
      <c r="AN19" s="171"/>
      <c r="AO19" s="170"/>
      <c r="AP19" s="170"/>
      <c r="AQ19" s="170"/>
      <c r="AR19" s="169"/>
      <c r="AS19" s="36"/>
      <c r="AU19" s="16"/>
      <c r="AV19" s="17"/>
      <c r="AW19" s="17"/>
      <c r="AX19" s="26" t="s">
        <v>162</v>
      </c>
      <c r="AY19" s="26">
        <v>13112</v>
      </c>
      <c r="AZ19" s="26" t="s">
        <v>163</v>
      </c>
      <c r="BB19" s="29"/>
      <c r="BD19" s="26" t="b">
        <f t="shared" si="0"/>
        <v>0</v>
      </c>
      <c r="BE19" s="26" t="b">
        <f t="shared" si="1"/>
        <v>0</v>
      </c>
      <c r="BG19" s="26" t="b">
        <f t="shared" si="2"/>
        <v>0</v>
      </c>
      <c r="BH19" s="31" t="b">
        <f t="shared" si="3"/>
        <v>0</v>
      </c>
      <c r="BM19" s="91"/>
      <c r="BN19" s="91"/>
      <c r="BO19" s="91"/>
    </row>
    <row r="20" spans="1:67" ht="18.75" customHeight="1">
      <c r="A20" s="21">
        <v>18</v>
      </c>
      <c r="D20" s="7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  <c r="T20" s="204"/>
      <c r="U20" s="199"/>
      <c r="V20" s="200"/>
      <c r="W20" s="154"/>
      <c r="X20" s="207"/>
      <c r="Y20" s="156"/>
      <c r="Z20" s="161" t="s">
        <v>20</v>
      </c>
      <c r="AA20" s="162"/>
      <c r="AB20" s="162"/>
      <c r="AC20" s="162"/>
      <c r="AD20" s="163"/>
      <c r="AE20" s="190" t="s">
        <v>87</v>
      </c>
      <c r="AF20" s="190"/>
      <c r="AG20" s="190"/>
      <c r="AH20" s="49"/>
      <c r="AI20" s="186"/>
      <c r="AJ20" s="187"/>
      <c r="AK20" s="188"/>
      <c r="AL20" s="192"/>
      <c r="AM20" s="181"/>
      <c r="AN20" s="171"/>
      <c r="AO20" s="170"/>
      <c r="AP20" s="170"/>
      <c r="AQ20" s="170"/>
      <c r="AR20" s="169"/>
      <c r="AS20" s="36"/>
      <c r="AU20" s="16"/>
      <c r="AV20" s="17"/>
      <c r="AW20" s="17"/>
      <c r="AX20" s="26" t="s">
        <v>164</v>
      </c>
      <c r="AY20" s="26">
        <v>13113</v>
      </c>
      <c r="AZ20" s="26" t="s">
        <v>165</v>
      </c>
      <c r="BB20" s="29"/>
      <c r="BD20" s="26" t="b">
        <f t="shared" si="0"/>
        <v>0</v>
      </c>
      <c r="BE20" s="26" t="b">
        <f t="shared" si="1"/>
        <v>0</v>
      </c>
      <c r="BG20" s="26" t="b">
        <f t="shared" si="2"/>
        <v>0</v>
      </c>
      <c r="BH20" s="31" t="b">
        <f t="shared" si="3"/>
        <v>0</v>
      </c>
      <c r="BM20" s="91"/>
      <c r="BN20" s="91"/>
      <c r="BO20" s="91"/>
    </row>
    <row r="21" spans="1:67" ht="18.75" customHeight="1" thickBot="1">
      <c r="A21" s="21">
        <v>19</v>
      </c>
      <c r="D21" s="7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6"/>
      <c r="T21" s="112" t="s">
        <v>120</v>
      </c>
      <c r="U21" s="201" t="s">
        <v>113</v>
      </c>
      <c r="V21" s="202"/>
      <c r="W21" s="113" t="s">
        <v>111</v>
      </c>
      <c r="X21" s="114"/>
      <c r="Y21" s="115" t="s">
        <v>112</v>
      </c>
      <c r="Z21" s="193" t="s">
        <v>114</v>
      </c>
      <c r="AA21" s="193"/>
      <c r="AB21" s="193"/>
      <c r="AC21" s="193"/>
      <c r="AD21" s="116" t="s">
        <v>71</v>
      </c>
      <c r="AE21" s="193" t="s">
        <v>115</v>
      </c>
      <c r="AF21" s="193"/>
      <c r="AG21" s="193"/>
      <c r="AH21" s="117" t="s">
        <v>41</v>
      </c>
      <c r="AI21" s="118" t="s">
        <v>116</v>
      </c>
      <c r="AJ21" s="118" t="s">
        <v>117</v>
      </c>
      <c r="AK21" s="118" t="s">
        <v>118</v>
      </c>
      <c r="AL21" s="118" t="s">
        <v>110</v>
      </c>
      <c r="AM21" s="182"/>
      <c r="AN21" s="171"/>
      <c r="AO21" s="170"/>
      <c r="AP21" s="170"/>
      <c r="AQ21" s="170"/>
      <c r="AR21" s="169"/>
      <c r="AS21" s="36"/>
      <c r="AU21" s="16"/>
      <c r="AV21" s="17"/>
      <c r="AW21" s="17"/>
      <c r="AX21" s="26" t="s">
        <v>166</v>
      </c>
      <c r="AY21" s="26">
        <v>13302</v>
      </c>
      <c r="AZ21" s="26" t="s">
        <v>167</v>
      </c>
      <c r="BB21" s="29"/>
      <c r="BD21" s="26" t="b">
        <f t="shared" si="0"/>
        <v>0</v>
      </c>
      <c r="BE21" s="26" t="b">
        <f t="shared" si="1"/>
        <v>0</v>
      </c>
      <c r="BG21" s="26" t="b">
        <f t="shared" si="2"/>
        <v>0</v>
      </c>
      <c r="BH21" s="31" t="b">
        <f t="shared" si="3"/>
        <v>0</v>
      </c>
      <c r="BM21" s="91"/>
      <c r="BN21" s="91"/>
      <c r="BO21" s="91"/>
    </row>
    <row r="22" spans="1:67" ht="21" customHeight="1" hidden="1">
      <c r="A22" s="21">
        <v>19</v>
      </c>
      <c r="D22" s="7"/>
      <c r="E22" s="6"/>
      <c r="F22" s="7"/>
      <c r="G22" s="7"/>
      <c r="H22" s="7"/>
      <c r="I22" s="7"/>
      <c r="J22" s="7" t="s">
        <v>21</v>
      </c>
      <c r="K22" s="7" t="s">
        <v>22</v>
      </c>
      <c r="L22" s="7" t="s">
        <v>23</v>
      </c>
      <c r="M22" s="7"/>
      <c r="N22" s="7"/>
      <c r="O22" s="7"/>
      <c r="P22" s="7"/>
      <c r="Q22" s="7"/>
      <c r="R22" s="7"/>
      <c r="S22" s="6"/>
      <c r="T22" s="106"/>
      <c r="U22" s="99"/>
      <c r="V22" s="100"/>
      <c r="W22" s="104"/>
      <c r="X22" s="111"/>
      <c r="Y22" s="105"/>
      <c r="Z22" s="107" t="s">
        <v>77</v>
      </c>
      <c r="AA22" s="108" t="s">
        <v>78</v>
      </c>
      <c r="AB22" s="107" t="s">
        <v>79</v>
      </c>
      <c r="AC22" s="109" t="s">
        <v>80</v>
      </c>
      <c r="AD22" s="50" t="s">
        <v>40</v>
      </c>
      <c r="AE22" s="108" t="s">
        <v>72</v>
      </c>
      <c r="AF22" s="108" t="s">
        <v>73</v>
      </c>
      <c r="AG22" s="108" t="s">
        <v>74</v>
      </c>
      <c r="AH22" s="51" t="s">
        <v>41</v>
      </c>
      <c r="AI22" s="110" t="s">
        <v>75</v>
      </c>
      <c r="AJ22" s="110" t="s">
        <v>75</v>
      </c>
      <c r="AK22" s="110" t="s">
        <v>75</v>
      </c>
      <c r="AL22" s="110"/>
      <c r="AM22" s="181"/>
      <c r="AN22" s="171"/>
      <c r="AO22" s="170"/>
      <c r="AP22" s="170"/>
      <c r="AQ22" s="170"/>
      <c r="AR22" s="169"/>
      <c r="AS22" s="36"/>
      <c r="AU22" s="16"/>
      <c r="AV22" s="17"/>
      <c r="AW22" s="17"/>
      <c r="AX22" s="26" t="s">
        <v>168</v>
      </c>
      <c r="AY22" s="26">
        <v>13114</v>
      </c>
      <c r="AZ22" s="26" t="s">
        <v>169</v>
      </c>
      <c r="BB22" s="29"/>
      <c r="BD22" s="26" t="b">
        <f t="shared" si="0"/>
        <v>0</v>
      </c>
      <c r="BE22" s="26" t="b">
        <f t="shared" si="1"/>
        <v>0</v>
      </c>
      <c r="BG22" s="26" t="b">
        <f t="shared" si="2"/>
        <v>0</v>
      </c>
      <c r="BH22" s="31" t="b">
        <f t="shared" si="3"/>
        <v>0</v>
      </c>
      <c r="BM22" s="91"/>
      <c r="BN22" s="91"/>
      <c r="BO22" s="91"/>
    </row>
    <row r="23" spans="1:67" ht="15.75" customHeight="1" hidden="1" thickBot="1">
      <c r="A23" s="23">
        <v>20</v>
      </c>
      <c r="D23" s="7"/>
      <c r="E23" s="6"/>
      <c r="F23" s="7"/>
      <c r="G23" s="7" t="s">
        <v>17</v>
      </c>
      <c r="H23" s="7" t="s">
        <v>20</v>
      </c>
      <c r="I23" s="7" t="s">
        <v>26</v>
      </c>
      <c r="J23" s="7"/>
      <c r="K23" s="7"/>
      <c r="L23" s="7"/>
      <c r="M23" s="7"/>
      <c r="N23" s="7"/>
      <c r="O23" s="7"/>
      <c r="P23" s="7"/>
      <c r="Q23" s="7"/>
      <c r="R23" s="7"/>
      <c r="S23" s="6"/>
      <c r="T23" s="103"/>
      <c r="U23" s="101"/>
      <c r="V23" s="102"/>
      <c r="W23" s="53"/>
      <c r="X23" s="111"/>
      <c r="Y23" s="98"/>
      <c r="Z23" s="52">
        <v>1</v>
      </c>
      <c r="AA23" s="52">
        <v>8</v>
      </c>
      <c r="AB23" s="52">
        <v>16</v>
      </c>
      <c r="AC23" s="52">
        <v>25</v>
      </c>
      <c r="AD23" s="52">
        <v>0</v>
      </c>
      <c r="AE23" s="52">
        <v>20</v>
      </c>
      <c r="AF23" s="52">
        <v>14</v>
      </c>
      <c r="AG23" s="52">
        <v>1</v>
      </c>
      <c r="AH23" s="52">
        <v>0</v>
      </c>
      <c r="AI23" s="52">
        <v>5</v>
      </c>
      <c r="AJ23" s="52">
        <v>5</v>
      </c>
      <c r="AK23" s="52">
        <v>5</v>
      </c>
      <c r="AL23" s="52"/>
      <c r="AM23" s="181"/>
      <c r="AN23" s="171"/>
      <c r="AO23" s="170"/>
      <c r="AP23" s="170"/>
      <c r="AQ23" s="170"/>
      <c r="AR23" s="169"/>
      <c r="AS23" s="36"/>
      <c r="AU23" s="16"/>
      <c r="AV23" s="17"/>
      <c r="AW23" s="17"/>
      <c r="AX23" s="26" t="s">
        <v>170</v>
      </c>
      <c r="AY23" s="26">
        <v>13122</v>
      </c>
      <c r="AZ23" s="26" t="s">
        <v>171</v>
      </c>
      <c r="BB23" s="29"/>
      <c r="BD23" s="26" t="b">
        <f t="shared" si="0"/>
        <v>0</v>
      </c>
      <c r="BE23" s="26" t="b">
        <f t="shared" si="1"/>
        <v>0</v>
      </c>
      <c r="BG23" s="26" t="b">
        <f t="shared" si="2"/>
        <v>0</v>
      </c>
      <c r="BH23" s="31" t="b">
        <f t="shared" si="3"/>
        <v>0</v>
      </c>
      <c r="BM23" s="91"/>
      <c r="BN23" s="91"/>
      <c r="BO23" s="91"/>
    </row>
    <row r="24" spans="1:67" ht="18.75" customHeight="1" thickBot="1">
      <c r="A24" s="24">
        <v>21</v>
      </c>
      <c r="D24" s="7"/>
      <c r="E24" s="6"/>
      <c r="F24" s="7"/>
      <c r="G24" s="7" t="str">
        <f>LOOKUP(Y24,P:P,Q:Q)</f>
        <v>AN</v>
      </c>
      <c r="H24" s="7">
        <f>IF(Z24=$Z$22,$Z$23,IF(Z24=$AA$22,$AA$23,IF(Z24=$AB$22,$AB$23,IF(Z24=$AC$22,$AC$23,IF(Z24=$AD$22,$AD$23)))))</f>
        <v>16</v>
      </c>
      <c r="I24" s="7">
        <f aca="true" t="shared" si="4" ref="I24:I55">IF(AE24=$AE$22,$AE$23,IF(AE24=$AF$22,$AF$23,IF(AE24=$AG$22,$AG$23,IF(AE24=$AH$22,0))))</f>
        <v>20</v>
      </c>
      <c r="J24" s="7">
        <f aca="true" t="shared" si="5" ref="J24:J55">IF(AI24=$AI$22,$AI$23,IF($AI$22=$G$15,0,0))</f>
        <v>5</v>
      </c>
      <c r="K24" s="7">
        <f aca="true" t="shared" si="6" ref="K24:K55">IF(AJ24=$AJ$22,$AJ$23,IF($AJ$22=$H$15,0,0))</f>
        <v>5</v>
      </c>
      <c r="L24" s="7">
        <f>IF(AK24=$AK$22,AK23,IF(AK22=$I$15,0,0))</f>
        <v>0</v>
      </c>
      <c r="M24" s="7"/>
      <c r="N24" s="7"/>
      <c r="O24" s="7"/>
      <c r="P24" s="7"/>
      <c r="Q24" s="7"/>
      <c r="R24" s="7"/>
      <c r="S24" s="13"/>
      <c r="T24" s="119" t="s">
        <v>230</v>
      </c>
      <c r="U24" s="158" t="s">
        <v>237</v>
      </c>
      <c r="V24" s="157"/>
      <c r="W24" s="37" t="s">
        <v>238</v>
      </c>
      <c r="X24" s="38" t="str">
        <f>REPLACE(AR24,1,9,$AQ$10)</f>
        <v>283001</v>
      </c>
      <c r="Y24" s="39" t="s">
        <v>48</v>
      </c>
      <c r="Z24" s="143" t="s">
        <v>79</v>
      </c>
      <c r="AA24" s="144"/>
      <c r="AB24" s="144"/>
      <c r="AC24" s="145"/>
      <c r="AD24" s="40"/>
      <c r="AE24" s="159" t="s">
        <v>72</v>
      </c>
      <c r="AF24" s="159"/>
      <c r="AG24" s="159"/>
      <c r="AH24" s="41"/>
      <c r="AI24" s="41" t="s">
        <v>75</v>
      </c>
      <c r="AJ24" s="41" t="s">
        <v>75</v>
      </c>
      <c r="AK24" s="41" t="s">
        <v>76</v>
      </c>
      <c r="AL24" s="97" t="str">
        <f>BN24</f>
        <v>ALTO</v>
      </c>
      <c r="AM24" s="42">
        <f aca="true" t="shared" si="7" ref="AM24:AM55">H24+I24+J24+K24+L24</f>
        <v>46</v>
      </c>
      <c r="AN24" s="95" t="str">
        <f>IF(AM24&gt;=$A$56,"X"," ")</f>
        <v> </v>
      </c>
      <c r="AO24" s="43" t="str">
        <f>IF(AND(AM24&gt;=$A$41,AM24&lt;=$A$55),"X"," ")</f>
        <v>X</v>
      </c>
      <c r="AP24" s="43" t="str">
        <f>IF(AND(AM24&gt;=$A$25,AM24&lt;=$A$40),"X"," ")</f>
        <v> </v>
      </c>
      <c r="AQ24" s="43" t="str">
        <f>IF($A$24&gt;=AM24,"X"," ")</f>
        <v> </v>
      </c>
      <c r="AR24" s="44" t="str">
        <f>$AF$10&amp;MID($AN$10,3,2)&amp;G24&amp;T24</f>
        <v>1312715AN001</v>
      </c>
      <c r="AS24" s="18" t="str">
        <f>AR24</f>
        <v>1312715AN001</v>
      </c>
      <c r="AU24" s="16"/>
      <c r="AV24" s="17"/>
      <c r="AW24" s="17"/>
      <c r="AX24" s="26" t="s">
        <v>172</v>
      </c>
      <c r="AY24" s="26">
        <v>13123</v>
      </c>
      <c r="AZ24" s="26" t="s">
        <v>173</v>
      </c>
      <c r="BB24" s="29"/>
      <c r="BD24" s="26" t="b">
        <f t="shared" si="0"/>
        <v>0</v>
      </c>
      <c r="BE24" s="26" t="b">
        <f t="shared" si="1"/>
        <v>0</v>
      </c>
      <c r="BG24" s="26" t="b">
        <f t="shared" si="2"/>
        <v>0</v>
      </c>
      <c r="BH24" s="31" t="b">
        <f t="shared" si="3"/>
        <v>0</v>
      </c>
      <c r="BM24" s="96" t="s">
        <v>25</v>
      </c>
      <c r="BN24" s="91" t="str">
        <f>IF(AN24=BM24,"MUY ALTO",IF(AO24=BM24,"ALTO",IF(AP24=BM24,"MEDIO",IF(AQ24=BM24,"BAJO"))))</f>
        <v>ALTO</v>
      </c>
      <c r="BO24" s="91"/>
    </row>
    <row r="25" spans="1:67" ht="16.5" customHeight="1" thickBot="1">
      <c r="A25" s="24">
        <v>22</v>
      </c>
      <c r="D25" s="7"/>
      <c r="E25" s="6"/>
      <c r="F25" s="7"/>
      <c r="G25" s="7" t="str">
        <f aca="true" t="shared" si="8" ref="G25:G88">LOOKUP(Y25,P$1:P$65536,Q$1:Q$65536)</f>
        <v>AN</v>
      </c>
      <c r="H25" s="7">
        <f aca="true" t="shared" si="9" ref="H25:H88">IF(Z25=$Z$22,$Z$23,IF(Z25=$AA$22,$AA$23,IF(Z25=$AB$22,$AB$23,IF(Z25=$AC$22,$AC$23,IF(Z25=$AD$22,$AD$23)))))</f>
        <v>8</v>
      </c>
      <c r="I25" s="7">
        <f t="shared" si="4"/>
        <v>14</v>
      </c>
      <c r="J25" s="7">
        <f t="shared" si="5"/>
        <v>5</v>
      </c>
      <c r="K25" s="7">
        <f t="shared" si="6"/>
        <v>5</v>
      </c>
      <c r="L25" s="7">
        <f aca="true" t="shared" si="10" ref="L25:L56">IF(AK25=$AK$22,$AK$23,IF(AK23=$I$15,0,0))</f>
        <v>0</v>
      </c>
      <c r="M25" s="7"/>
      <c r="N25" s="7"/>
      <c r="O25" s="7"/>
      <c r="P25" s="7"/>
      <c r="Q25" s="7"/>
      <c r="R25" s="7"/>
      <c r="S25" s="13"/>
      <c r="T25" s="119" t="s">
        <v>234</v>
      </c>
      <c r="U25" s="158" t="s">
        <v>242</v>
      </c>
      <c r="V25" s="157"/>
      <c r="W25" s="37" t="s">
        <v>239</v>
      </c>
      <c r="X25" s="38" t="str">
        <f aca="true" t="shared" si="11" ref="X25:X88">REPLACE(AR25,1,9,$AQ$10)</f>
        <v>283002</v>
      </c>
      <c r="Y25" s="39" t="s">
        <v>48</v>
      </c>
      <c r="Z25" s="143" t="s">
        <v>78</v>
      </c>
      <c r="AA25" s="144"/>
      <c r="AB25" s="144"/>
      <c r="AC25" s="145"/>
      <c r="AD25" s="40"/>
      <c r="AE25" s="159" t="s">
        <v>73</v>
      </c>
      <c r="AF25" s="159"/>
      <c r="AG25" s="159"/>
      <c r="AH25" s="41"/>
      <c r="AI25" s="41" t="s">
        <v>75</v>
      </c>
      <c r="AJ25" s="41" t="s">
        <v>75</v>
      </c>
      <c r="AK25" s="41" t="s">
        <v>76</v>
      </c>
      <c r="AL25" s="97" t="str">
        <f aca="true" t="shared" si="12" ref="AL25:AL88">BN25</f>
        <v>MEDIO</v>
      </c>
      <c r="AM25" s="42">
        <f t="shared" si="7"/>
        <v>32</v>
      </c>
      <c r="AN25" s="95" t="str">
        <f aca="true" t="shared" si="13" ref="AN25:AN88">IF(AM25&gt;=$A$56,"X"," ")</f>
        <v> </v>
      </c>
      <c r="AO25" s="43" t="str">
        <f aca="true" t="shared" si="14" ref="AO25:AO88">IF(AND(AM25&gt;=$A$44,AM25&lt;=$A$55),"X"," ")</f>
        <v> </v>
      </c>
      <c r="AP25" s="43" t="str">
        <f aca="true" t="shared" si="15" ref="AP25:AP88">IF(AND(AM25&gt;=$A$25,AM25&lt;=$A$43),"X"," ")</f>
        <v>X</v>
      </c>
      <c r="AQ25" s="43" t="str">
        <f aca="true" t="shared" si="16" ref="AQ25:AQ88">IF($A$24&gt;=AM25,"X"," ")</f>
        <v> </v>
      </c>
      <c r="AR25" s="44" t="str">
        <f aca="true" t="shared" si="17" ref="AR25:AR88">$AF$10&amp;MID($AN$10,3,2)&amp;G25&amp;T25</f>
        <v>1312715AN002</v>
      </c>
      <c r="AS25" s="18" t="str">
        <f aca="true" t="shared" si="18" ref="AS25:AS88">AR25</f>
        <v>1312715AN002</v>
      </c>
      <c r="AT25" s="6"/>
      <c r="AU25" s="16"/>
      <c r="AV25" s="17"/>
      <c r="AW25" s="17"/>
      <c r="AX25" s="26" t="s">
        <v>174</v>
      </c>
      <c r="AY25" s="26">
        <v>13115</v>
      </c>
      <c r="AZ25" s="26" t="s">
        <v>175</v>
      </c>
      <c r="BB25" s="29"/>
      <c r="BD25" s="26" t="b">
        <f t="shared" si="0"/>
        <v>0</v>
      </c>
      <c r="BE25" s="26" t="b">
        <f t="shared" si="1"/>
        <v>0</v>
      </c>
      <c r="BG25" s="26" t="b">
        <f t="shared" si="2"/>
        <v>0</v>
      </c>
      <c r="BH25" s="31" t="b">
        <f t="shared" si="3"/>
        <v>0</v>
      </c>
      <c r="BM25" s="96" t="s">
        <v>25</v>
      </c>
      <c r="BN25" s="91" t="str">
        <f aca="true" t="shared" si="19" ref="BN25:BN88">IF(AN25=BM25,"MUY ALTO",IF(AO25=BM25,"ALTO",IF(AP25=BM25,"MEDIO",IF(AQ25=BM25,"BAJO"))))</f>
        <v>MEDIO</v>
      </c>
      <c r="BO25" s="91"/>
    </row>
    <row r="26" spans="1:67" ht="16.5" customHeight="1">
      <c r="A26" s="21">
        <v>23</v>
      </c>
      <c r="D26" s="7"/>
      <c r="E26" s="6"/>
      <c r="F26" s="7"/>
      <c r="G26" s="7" t="str">
        <f t="shared" si="8"/>
        <v>AN</v>
      </c>
      <c r="H26" s="7">
        <f t="shared" si="9"/>
        <v>8</v>
      </c>
      <c r="I26" s="7">
        <f t="shared" si="4"/>
        <v>14</v>
      </c>
      <c r="J26" s="7">
        <f t="shared" si="5"/>
        <v>5</v>
      </c>
      <c r="K26" s="7">
        <f t="shared" si="6"/>
        <v>0</v>
      </c>
      <c r="L26" s="7">
        <f t="shared" si="10"/>
        <v>0</v>
      </c>
      <c r="M26" s="7"/>
      <c r="N26" s="7"/>
      <c r="O26" s="7"/>
      <c r="P26" s="7"/>
      <c r="Q26" s="7"/>
      <c r="R26" s="7"/>
      <c r="S26" s="13"/>
      <c r="T26" s="119" t="s">
        <v>235</v>
      </c>
      <c r="U26" s="158" t="s">
        <v>255</v>
      </c>
      <c r="V26" s="157"/>
      <c r="W26" s="37" t="s">
        <v>240</v>
      </c>
      <c r="X26" s="38" t="str">
        <f t="shared" si="11"/>
        <v>283003</v>
      </c>
      <c r="Y26" s="39" t="s">
        <v>48</v>
      </c>
      <c r="Z26" s="143" t="s">
        <v>78</v>
      </c>
      <c r="AA26" s="144"/>
      <c r="AB26" s="144"/>
      <c r="AC26" s="145"/>
      <c r="AD26" s="40"/>
      <c r="AE26" s="159" t="s">
        <v>73</v>
      </c>
      <c r="AF26" s="159"/>
      <c r="AG26" s="159"/>
      <c r="AH26" s="41"/>
      <c r="AI26" s="41" t="s">
        <v>75</v>
      </c>
      <c r="AJ26" s="41" t="s">
        <v>76</v>
      </c>
      <c r="AK26" s="41" t="s">
        <v>76</v>
      </c>
      <c r="AL26" s="97" t="str">
        <f t="shared" si="12"/>
        <v>MEDIO</v>
      </c>
      <c r="AM26" s="42">
        <f t="shared" si="7"/>
        <v>27</v>
      </c>
      <c r="AN26" s="95" t="str">
        <f t="shared" si="13"/>
        <v> </v>
      </c>
      <c r="AO26" s="43" t="str">
        <f t="shared" si="14"/>
        <v> </v>
      </c>
      <c r="AP26" s="43" t="str">
        <f t="shared" si="15"/>
        <v>X</v>
      </c>
      <c r="AQ26" s="43" t="str">
        <f t="shared" si="16"/>
        <v> </v>
      </c>
      <c r="AR26" s="44" t="str">
        <f t="shared" si="17"/>
        <v>1312715AN003</v>
      </c>
      <c r="AS26" s="18" t="str">
        <f t="shared" si="18"/>
        <v>1312715AN003</v>
      </c>
      <c r="AU26" s="16"/>
      <c r="AV26" s="17"/>
      <c r="AW26" s="17"/>
      <c r="AX26" s="26" t="s">
        <v>176</v>
      </c>
      <c r="AY26" s="26">
        <v>13116</v>
      </c>
      <c r="AZ26" s="26" t="s">
        <v>177</v>
      </c>
      <c r="BB26" s="29"/>
      <c r="BD26" s="26" t="b">
        <f t="shared" si="0"/>
        <v>0</v>
      </c>
      <c r="BE26" s="26" t="b">
        <f t="shared" si="1"/>
        <v>0</v>
      </c>
      <c r="BG26" s="26" t="b">
        <f t="shared" si="2"/>
        <v>0</v>
      </c>
      <c r="BH26" s="31" t="b">
        <f t="shared" si="3"/>
        <v>0</v>
      </c>
      <c r="BM26" s="96" t="s">
        <v>25</v>
      </c>
      <c r="BN26" s="91" t="str">
        <f t="shared" si="19"/>
        <v>MEDIO</v>
      </c>
      <c r="BO26" s="91"/>
    </row>
    <row r="27" spans="1:67" ht="16.5" customHeight="1">
      <c r="A27" s="21">
        <v>24</v>
      </c>
      <c r="D27" s="7"/>
      <c r="E27" s="6" t="s">
        <v>13</v>
      </c>
      <c r="F27" s="7"/>
      <c r="G27" s="7" t="str">
        <f t="shared" si="8"/>
        <v>DE</v>
      </c>
      <c r="H27" s="7">
        <f t="shared" si="9"/>
        <v>16</v>
      </c>
      <c r="I27" s="7">
        <f t="shared" si="4"/>
        <v>1</v>
      </c>
      <c r="J27" s="7">
        <f t="shared" si="5"/>
        <v>5</v>
      </c>
      <c r="K27" s="7">
        <f t="shared" si="6"/>
        <v>0</v>
      </c>
      <c r="L27" s="7">
        <f t="shared" si="10"/>
        <v>0</v>
      </c>
      <c r="M27" s="7"/>
      <c r="N27" s="7"/>
      <c r="O27" s="7"/>
      <c r="P27" s="7"/>
      <c r="Q27" s="7"/>
      <c r="R27" s="7"/>
      <c r="S27" s="13"/>
      <c r="T27" s="119" t="s">
        <v>236</v>
      </c>
      <c r="U27" s="158" t="s">
        <v>256</v>
      </c>
      <c r="V27" s="157"/>
      <c r="W27" s="37" t="s">
        <v>241</v>
      </c>
      <c r="X27" s="38" t="str">
        <f t="shared" si="11"/>
        <v>283004</v>
      </c>
      <c r="Y27" s="39" t="s">
        <v>30</v>
      </c>
      <c r="Z27" s="143" t="s">
        <v>79</v>
      </c>
      <c r="AA27" s="144"/>
      <c r="AB27" s="144"/>
      <c r="AC27" s="145"/>
      <c r="AD27" s="40"/>
      <c r="AE27" s="159" t="s">
        <v>74</v>
      </c>
      <c r="AF27" s="159"/>
      <c r="AG27" s="159"/>
      <c r="AH27" s="41"/>
      <c r="AI27" s="41" t="s">
        <v>75</v>
      </c>
      <c r="AJ27" s="41" t="s">
        <v>76</v>
      </c>
      <c r="AK27" s="41" t="s">
        <v>76</v>
      </c>
      <c r="AL27" s="97" t="str">
        <f t="shared" si="12"/>
        <v>MEDIO</v>
      </c>
      <c r="AM27" s="42">
        <f t="shared" si="7"/>
        <v>22</v>
      </c>
      <c r="AN27" s="95" t="str">
        <f t="shared" si="13"/>
        <v> </v>
      </c>
      <c r="AO27" s="43" t="str">
        <f t="shared" si="14"/>
        <v> </v>
      </c>
      <c r="AP27" s="43" t="str">
        <f t="shared" si="15"/>
        <v>X</v>
      </c>
      <c r="AQ27" s="43" t="str">
        <f t="shared" si="16"/>
        <v> </v>
      </c>
      <c r="AR27" s="44" t="str">
        <f t="shared" si="17"/>
        <v>1312715DE004</v>
      </c>
      <c r="AS27" s="18" t="str">
        <f t="shared" si="18"/>
        <v>1312715DE004</v>
      </c>
      <c r="AU27" s="16"/>
      <c r="AV27" s="17"/>
      <c r="AW27" s="17"/>
      <c r="AX27" s="26" t="s">
        <v>178</v>
      </c>
      <c r="AY27" s="26">
        <v>13117</v>
      </c>
      <c r="AZ27" s="26" t="s">
        <v>179</v>
      </c>
      <c r="BB27" s="29"/>
      <c r="BD27" s="26" t="b">
        <f t="shared" si="0"/>
        <v>0</v>
      </c>
      <c r="BE27" s="26" t="b">
        <f t="shared" si="1"/>
        <v>0</v>
      </c>
      <c r="BG27" s="26" t="b">
        <f t="shared" si="2"/>
        <v>0</v>
      </c>
      <c r="BH27" s="31" t="b">
        <f t="shared" si="3"/>
        <v>0</v>
      </c>
      <c r="BM27" s="96" t="s">
        <v>25</v>
      </c>
      <c r="BN27" s="91" t="str">
        <f t="shared" si="19"/>
        <v>MEDIO</v>
      </c>
      <c r="BO27" s="91"/>
    </row>
    <row r="28" spans="1:103" s="3" customFormat="1" ht="16.5" customHeight="1">
      <c r="A28" s="21">
        <v>25</v>
      </c>
      <c r="B28" s="12"/>
      <c r="C28" s="12"/>
      <c r="D28" s="7"/>
      <c r="E28" s="6"/>
      <c r="F28" s="7"/>
      <c r="G28" s="7" t="str">
        <f t="shared" si="8"/>
        <v>AN</v>
      </c>
      <c r="H28" s="7">
        <f t="shared" si="9"/>
        <v>8</v>
      </c>
      <c r="I28" s="7">
        <f t="shared" si="4"/>
        <v>20</v>
      </c>
      <c r="J28" s="7">
        <f t="shared" si="5"/>
        <v>5</v>
      </c>
      <c r="K28" s="7">
        <f t="shared" si="6"/>
        <v>0</v>
      </c>
      <c r="L28" s="7">
        <f t="shared" si="10"/>
        <v>0</v>
      </c>
      <c r="M28" s="7"/>
      <c r="N28" s="7"/>
      <c r="O28" s="7"/>
      <c r="P28" s="7"/>
      <c r="Q28" s="7"/>
      <c r="R28" s="7"/>
      <c r="S28" s="13"/>
      <c r="T28" s="119" t="s">
        <v>261</v>
      </c>
      <c r="U28" s="158" t="s">
        <v>257</v>
      </c>
      <c r="V28" s="157"/>
      <c r="W28" s="37" t="s">
        <v>277</v>
      </c>
      <c r="X28" s="38" t="str">
        <f t="shared" si="11"/>
        <v>283005</v>
      </c>
      <c r="Y28" s="39" t="s">
        <v>48</v>
      </c>
      <c r="Z28" s="143" t="s">
        <v>78</v>
      </c>
      <c r="AA28" s="144"/>
      <c r="AB28" s="144"/>
      <c r="AC28" s="145"/>
      <c r="AD28" s="40"/>
      <c r="AE28" s="159" t="s">
        <v>72</v>
      </c>
      <c r="AF28" s="159"/>
      <c r="AG28" s="159"/>
      <c r="AH28" s="46"/>
      <c r="AI28" s="41" t="s">
        <v>75</v>
      </c>
      <c r="AJ28" s="41" t="s">
        <v>76</v>
      </c>
      <c r="AK28" s="41" t="s">
        <v>76</v>
      </c>
      <c r="AL28" s="97" t="str">
        <f t="shared" si="12"/>
        <v>MEDIO</v>
      </c>
      <c r="AM28" s="47">
        <f t="shared" si="7"/>
        <v>33</v>
      </c>
      <c r="AN28" s="95" t="str">
        <f t="shared" si="13"/>
        <v> </v>
      </c>
      <c r="AO28" s="43" t="str">
        <f t="shared" si="14"/>
        <v> </v>
      </c>
      <c r="AP28" s="43" t="str">
        <f t="shared" si="15"/>
        <v>X</v>
      </c>
      <c r="AQ28" s="43" t="str">
        <f t="shared" si="16"/>
        <v> </v>
      </c>
      <c r="AR28" s="44" t="str">
        <f t="shared" si="17"/>
        <v>1312715AN005</v>
      </c>
      <c r="AS28" s="18" t="str">
        <f t="shared" si="18"/>
        <v>1312715AN005</v>
      </c>
      <c r="AT28" s="12" t="s">
        <v>35</v>
      </c>
      <c r="AU28" s="16"/>
      <c r="AV28" s="17"/>
      <c r="AW28" s="17"/>
      <c r="AX28" s="3" t="s">
        <v>180</v>
      </c>
      <c r="AY28" s="26">
        <v>13118</v>
      </c>
      <c r="AZ28" s="26" t="s">
        <v>181</v>
      </c>
      <c r="BA28" s="26"/>
      <c r="BB28" s="29"/>
      <c r="BC28" s="27"/>
      <c r="BD28" s="26" t="b">
        <f t="shared" si="0"/>
        <v>0</v>
      </c>
      <c r="BE28" s="26" t="b">
        <f t="shared" si="1"/>
        <v>0</v>
      </c>
      <c r="BF28" s="26"/>
      <c r="BG28" s="26" t="b">
        <f t="shared" si="2"/>
        <v>0</v>
      </c>
      <c r="BH28" s="31" t="b">
        <f t="shared" si="3"/>
        <v>0</v>
      </c>
      <c r="BI28" s="26"/>
      <c r="BJ28" s="26"/>
      <c r="BK28" s="26"/>
      <c r="BL28" s="12"/>
      <c r="BM28" s="96" t="s">
        <v>25</v>
      </c>
      <c r="BN28" s="91" t="str">
        <f t="shared" si="19"/>
        <v>MEDIO</v>
      </c>
      <c r="BO28" s="91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67" ht="16.5" customHeight="1">
      <c r="A29" s="23">
        <v>26</v>
      </c>
      <c r="D29" s="7"/>
      <c r="E29" s="6"/>
      <c r="G29" s="7" t="str">
        <f t="shared" si="8"/>
        <v>DE</v>
      </c>
      <c r="H29" s="7">
        <f t="shared" si="9"/>
        <v>8</v>
      </c>
      <c r="I29" s="7">
        <f t="shared" si="4"/>
        <v>1</v>
      </c>
      <c r="J29" s="7">
        <f t="shared" si="5"/>
        <v>0</v>
      </c>
      <c r="K29" s="7">
        <f t="shared" si="6"/>
        <v>5</v>
      </c>
      <c r="L29" s="7">
        <f t="shared" si="10"/>
        <v>0</v>
      </c>
      <c r="M29" s="7"/>
      <c r="N29" s="7"/>
      <c r="O29" s="7"/>
      <c r="P29" s="7"/>
      <c r="Q29" s="7"/>
      <c r="R29" s="7"/>
      <c r="S29" s="13"/>
      <c r="T29" s="119" t="s">
        <v>262</v>
      </c>
      <c r="U29" s="158" t="s">
        <v>258</v>
      </c>
      <c r="V29" s="157"/>
      <c r="W29" s="37" t="s">
        <v>278</v>
      </c>
      <c r="X29" s="38" t="str">
        <f t="shared" si="11"/>
        <v>283006</v>
      </c>
      <c r="Y29" s="39" t="s">
        <v>30</v>
      </c>
      <c r="Z29" s="143" t="s">
        <v>78</v>
      </c>
      <c r="AA29" s="144"/>
      <c r="AB29" s="144"/>
      <c r="AC29" s="145"/>
      <c r="AD29" s="40"/>
      <c r="AE29" s="159" t="s">
        <v>74</v>
      </c>
      <c r="AF29" s="159"/>
      <c r="AG29" s="159"/>
      <c r="AH29" s="41"/>
      <c r="AI29" s="41" t="s">
        <v>76</v>
      </c>
      <c r="AJ29" s="41" t="s">
        <v>75</v>
      </c>
      <c r="AK29" s="41" t="s">
        <v>76</v>
      </c>
      <c r="AL29" s="97" t="str">
        <f t="shared" si="12"/>
        <v>BAJO</v>
      </c>
      <c r="AM29" s="42">
        <f t="shared" si="7"/>
        <v>14</v>
      </c>
      <c r="AN29" s="95" t="str">
        <f t="shared" si="13"/>
        <v> </v>
      </c>
      <c r="AO29" s="43" t="str">
        <f t="shared" si="14"/>
        <v> </v>
      </c>
      <c r="AP29" s="43" t="str">
        <f t="shared" si="15"/>
        <v> </v>
      </c>
      <c r="AQ29" s="43" t="str">
        <f t="shared" si="16"/>
        <v>X</v>
      </c>
      <c r="AR29" s="44" t="str">
        <f t="shared" si="17"/>
        <v>1312715DE006</v>
      </c>
      <c r="AS29" s="18" t="str">
        <f t="shared" si="18"/>
        <v>1312715DE006</v>
      </c>
      <c r="AU29" s="16"/>
      <c r="AV29" s="17"/>
      <c r="AW29" s="17"/>
      <c r="AX29" s="26" t="s">
        <v>182</v>
      </c>
      <c r="AY29" s="26">
        <v>13119</v>
      </c>
      <c r="AZ29" s="26" t="s">
        <v>183</v>
      </c>
      <c r="BB29" s="30"/>
      <c r="BD29" s="26" t="b">
        <f t="shared" si="0"/>
        <v>0</v>
      </c>
      <c r="BE29" s="26" t="b">
        <f t="shared" si="1"/>
        <v>0</v>
      </c>
      <c r="BG29" s="26" t="b">
        <f t="shared" si="2"/>
        <v>0</v>
      </c>
      <c r="BH29" s="31" t="b">
        <f t="shared" si="3"/>
        <v>0</v>
      </c>
      <c r="BM29" s="96" t="s">
        <v>25</v>
      </c>
      <c r="BN29" s="91" t="str">
        <f t="shared" si="19"/>
        <v>BAJO</v>
      </c>
      <c r="BO29" s="91"/>
    </row>
    <row r="30" spans="1:67" ht="16.5" customHeight="1">
      <c r="A30" s="23">
        <v>27</v>
      </c>
      <c r="D30" s="7"/>
      <c r="E30" s="6"/>
      <c r="G30" s="7" t="str">
        <f t="shared" si="8"/>
        <v>AL</v>
      </c>
      <c r="H30" s="7">
        <f t="shared" si="9"/>
        <v>8</v>
      </c>
      <c r="I30" s="7">
        <f t="shared" si="4"/>
        <v>1</v>
      </c>
      <c r="J30" s="7">
        <f t="shared" si="5"/>
        <v>5</v>
      </c>
      <c r="K30" s="7">
        <f t="shared" si="6"/>
        <v>5</v>
      </c>
      <c r="L30" s="7">
        <f t="shared" si="10"/>
        <v>0</v>
      </c>
      <c r="M30" s="7"/>
      <c r="N30" s="7"/>
      <c r="O30" s="7"/>
      <c r="P30" s="7"/>
      <c r="Q30" s="7"/>
      <c r="R30" s="7"/>
      <c r="S30" s="13"/>
      <c r="T30" s="119" t="s">
        <v>263</v>
      </c>
      <c r="U30" s="158" t="s">
        <v>259</v>
      </c>
      <c r="V30" s="157"/>
      <c r="W30" s="37" t="s">
        <v>279</v>
      </c>
      <c r="X30" s="38" t="str">
        <f t="shared" si="11"/>
        <v>283007</v>
      </c>
      <c r="Y30" s="39" t="s">
        <v>49</v>
      </c>
      <c r="Z30" s="143" t="s">
        <v>78</v>
      </c>
      <c r="AA30" s="144"/>
      <c r="AB30" s="144"/>
      <c r="AC30" s="145"/>
      <c r="AD30" s="40"/>
      <c r="AE30" s="159" t="s">
        <v>74</v>
      </c>
      <c r="AF30" s="159"/>
      <c r="AG30" s="159"/>
      <c r="AH30" s="41"/>
      <c r="AI30" s="41" t="s">
        <v>75</v>
      </c>
      <c r="AJ30" s="41" t="s">
        <v>75</v>
      </c>
      <c r="AK30" s="41" t="s">
        <v>76</v>
      </c>
      <c r="AL30" s="97" t="str">
        <f t="shared" si="12"/>
        <v>BAJO</v>
      </c>
      <c r="AM30" s="42">
        <f t="shared" si="7"/>
        <v>19</v>
      </c>
      <c r="AN30" s="95" t="str">
        <f t="shared" si="13"/>
        <v> </v>
      </c>
      <c r="AO30" s="43" t="str">
        <f t="shared" si="14"/>
        <v> </v>
      </c>
      <c r="AP30" s="43" t="str">
        <f t="shared" si="15"/>
        <v> </v>
      </c>
      <c r="AQ30" s="43" t="str">
        <f t="shared" si="16"/>
        <v>X</v>
      </c>
      <c r="AR30" s="44" t="str">
        <f t="shared" si="17"/>
        <v>1312715AL007</v>
      </c>
      <c r="AS30" s="18" t="str">
        <f t="shared" si="18"/>
        <v>1312715AL007</v>
      </c>
      <c r="AU30" s="16"/>
      <c r="AV30" s="17"/>
      <c r="AW30" s="17"/>
      <c r="AX30" s="26" t="s">
        <v>184</v>
      </c>
      <c r="AY30" s="26">
        <v>13504</v>
      </c>
      <c r="AZ30" s="26" t="s">
        <v>185</v>
      </c>
      <c r="BB30" s="29"/>
      <c r="BD30" s="26" t="b">
        <f t="shared" si="0"/>
        <v>0</v>
      </c>
      <c r="BE30" s="26" t="b">
        <f t="shared" si="1"/>
        <v>0</v>
      </c>
      <c r="BG30" s="26" t="b">
        <f t="shared" si="2"/>
        <v>0</v>
      </c>
      <c r="BH30" s="31" t="b">
        <f t="shared" si="3"/>
        <v>0</v>
      </c>
      <c r="BM30" s="96" t="s">
        <v>25</v>
      </c>
      <c r="BN30" s="91" t="str">
        <f t="shared" si="19"/>
        <v>BAJO</v>
      </c>
      <c r="BO30" s="91"/>
    </row>
    <row r="31" spans="1:67" ht="16.5" customHeight="1">
      <c r="A31" s="21">
        <v>28</v>
      </c>
      <c r="D31" s="7"/>
      <c r="E31" s="6"/>
      <c r="G31" s="7" t="str">
        <f t="shared" si="8"/>
        <v>AL</v>
      </c>
      <c r="H31" s="7">
        <f t="shared" si="9"/>
        <v>16</v>
      </c>
      <c r="I31" s="7">
        <f t="shared" si="4"/>
        <v>1</v>
      </c>
      <c r="J31" s="7">
        <f t="shared" si="5"/>
        <v>0</v>
      </c>
      <c r="K31" s="7">
        <f t="shared" si="6"/>
        <v>0</v>
      </c>
      <c r="L31" s="7">
        <f t="shared" si="10"/>
        <v>0</v>
      </c>
      <c r="M31" s="7"/>
      <c r="N31" s="7"/>
      <c r="O31" s="7"/>
      <c r="P31" s="7"/>
      <c r="Q31" s="7"/>
      <c r="R31" s="7"/>
      <c r="S31" s="13"/>
      <c r="T31" s="119" t="s">
        <v>264</v>
      </c>
      <c r="U31" s="158" t="s">
        <v>260</v>
      </c>
      <c r="V31" s="157"/>
      <c r="W31" s="37" t="s">
        <v>280</v>
      </c>
      <c r="X31" s="38" t="str">
        <f t="shared" si="11"/>
        <v>283008</v>
      </c>
      <c r="Y31" s="39" t="s">
        <v>49</v>
      </c>
      <c r="Z31" s="143" t="s">
        <v>79</v>
      </c>
      <c r="AA31" s="144"/>
      <c r="AB31" s="144"/>
      <c r="AC31" s="145"/>
      <c r="AD31" s="40"/>
      <c r="AE31" s="159" t="s">
        <v>74</v>
      </c>
      <c r="AF31" s="159"/>
      <c r="AG31" s="159"/>
      <c r="AH31" s="41"/>
      <c r="AI31" s="41" t="s">
        <v>76</v>
      </c>
      <c r="AJ31" s="41" t="s">
        <v>76</v>
      </c>
      <c r="AK31" s="41" t="s">
        <v>76</v>
      </c>
      <c r="AL31" s="97" t="str">
        <f t="shared" si="12"/>
        <v>BAJO</v>
      </c>
      <c r="AM31" s="42">
        <f t="shared" si="7"/>
        <v>17</v>
      </c>
      <c r="AN31" s="95" t="str">
        <f t="shared" si="13"/>
        <v> </v>
      </c>
      <c r="AO31" s="43" t="str">
        <f t="shared" si="14"/>
        <v> </v>
      </c>
      <c r="AP31" s="43" t="str">
        <f t="shared" si="15"/>
        <v> </v>
      </c>
      <c r="AQ31" s="43" t="str">
        <f t="shared" si="16"/>
        <v>X</v>
      </c>
      <c r="AR31" s="44" t="str">
        <f t="shared" si="17"/>
        <v>1312715AL008</v>
      </c>
      <c r="AS31" s="18" t="str">
        <f t="shared" si="18"/>
        <v>1312715AL008</v>
      </c>
      <c r="AU31" s="16"/>
      <c r="AV31" s="17"/>
      <c r="AW31" s="17"/>
      <c r="AX31" s="26" t="s">
        <v>131</v>
      </c>
      <c r="AY31" s="26">
        <v>13501</v>
      </c>
      <c r="AZ31" s="26" t="s">
        <v>186</v>
      </c>
      <c r="BB31" s="29"/>
      <c r="BD31" s="26" t="b">
        <f t="shared" si="0"/>
        <v>0</v>
      </c>
      <c r="BE31" s="26" t="b">
        <f t="shared" si="1"/>
        <v>0</v>
      </c>
      <c r="BG31" s="26" t="b">
        <f t="shared" si="2"/>
        <v>0</v>
      </c>
      <c r="BH31" s="31" t="b">
        <f t="shared" si="3"/>
        <v>0</v>
      </c>
      <c r="BM31" s="96" t="s">
        <v>25</v>
      </c>
      <c r="BN31" s="91" t="str">
        <f t="shared" si="19"/>
        <v>BAJO</v>
      </c>
      <c r="BO31" s="91"/>
    </row>
    <row r="32" spans="1:67" ht="16.5" customHeight="1">
      <c r="A32" s="21">
        <v>29</v>
      </c>
      <c r="D32" s="7"/>
      <c r="E32" s="6"/>
      <c r="G32" s="7" t="str">
        <f t="shared" si="8"/>
        <v>DE</v>
      </c>
      <c r="H32" s="7">
        <f t="shared" si="9"/>
        <v>16</v>
      </c>
      <c r="I32" s="7">
        <f t="shared" si="4"/>
        <v>1</v>
      </c>
      <c r="J32" s="7">
        <f t="shared" si="5"/>
        <v>5</v>
      </c>
      <c r="K32" s="7">
        <f t="shared" si="6"/>
        <v>0</v>
      </c>
      <c r="L32" s="7">
        <f t="shared" si="10"/>
        <v>0</v>
      </c>
      <c r="M32" s="7"/>
      <c r="N32" s="7"/>
      <c r="O32" s="7"/>
      <c r="P32" s="7"/>
      <c r="Q32" s="7"/>
      <c r="R32" s="7"/>
      <c r="S32" s="13"/>
      <c r="T32" s="119" t="s">
        <v>265</v>
      </c>
      <c r="U32" s="158" t="s">
        <v>260</v>
      </c>
      <c r="V32" s="157"/>
      <c r="W32" s="37" t="s">
        <v>281</v>
      </c>
      <c r="X32" s="38" t="str">
        <f t="shared" si="11"/>
        <v>283009</v>
      </c>
      <c r="Y32" s="39" t="s">
        <v>30</v>
      </c>
      <c r="Z32" s="143" t="s">
        <v>79</v>
      </c>
      <c r="AA32" s="144"/>
      <c r="AB32" s="144"/>
      <c r="AC32" s="145"/>
      <c r="AD32" s="40"/>
      <c r="AE32" s="159" t="s">
        <v>74</v>
      </c>
      <c r="AF32" s="159"/>
      <c r="AG32" s="159"/>
      <c r="AH32" s="41"/>
      <c r="AI32" s="41" t="s">
        <v>75</v>
      </c>
      <c r="AJ32" s="41" t="s">
        <v>76</v>
      </c>
      <c r="AK32" s="41" t="s">
        <v>76</v>
      </c>
      <c r="AL32" s="97" t="str">
        <f t="shared" si="12"/>
        <v>MEDIO</v>
      </c>
      <c r="AM32" s="42">
        <f t="shared" si="7"/>
        <v>22</v>
      </c>
      <c r="AN32" s="95" t="str">
        <f t="shared" si="13"/>
        <v> </v>
      </c>
      <c r="AO32" s="43" t="str">
        <f t="shared" si="14"/>
        <v> </v>
      </c>
      <c r="AP32" s="43" t="str">
        <f t="shared" si="15"/>
        <v>X</v>
      </c>
      <c r="AQ32" s="43" t="str">
        <f t="shared" si="16"/>
        <v> </v>
      </c>
      <c r="AR32" s="44" t="str">
        <f t="shared" si="17"/>
        <v>1312715DE009</v>
      </c>
      <c r="AS32" s="18" t="str">
        <f t="shared" si="18"/>
        <v>1312715DE009</v>
      </c>
      <c r="AU32" s="16"/>
      <c r="AV32" s="17"/>
      <c r="AW32" s="17"/>
      <c r="AX32" s="26" t="s">
        <v>187</v>
      </c>
      <c r="AY32" s="26">
        <v>13120</v>
      </c>
      <c r="AZ32" s="26" t="s">
        <v>188</v>
      </c>
      <c r="BB32" s="29"/>
      <c r="BD32" s="26" t="b">
        <f t="shared" si="0"/>
        <v>0</v>
      </c>
      <c r="BE32" s="26" t="b">
        <f t="shared" si="1"/>
        <v>0</v>
      </c>
      <c r="BG32" s="26" t="b">
        <f t="shared" si="2"/>
        <v>0</v>
      </c>
      <c r="BH32" s="31" t="b">
        <f t="shared" si="3"/>
        <v>0</v>
      </c>
      <c r="BM32" s="96" t="s">
        <v>25</v>
      </c>
      <c r="BN32" s="91" t="str">
        <f t="shared" si="19"/>
        <v>MEDIO</v>
      </c>
      <c r="BO32" s="91"/>
    </row>
    <row r="33" spans="1:67" ht="16.5" customHeight="1">
      <c r="A33" s="21">
        <v>30</v>
      </c>
      <c r="D33" s="7"/>
      <c r="E33" s="6">
        <f>MID(E8,10,2)</f>
      </c>
      <c r="G33" s="7" t="str">
        <f t="shared" si="8"/>
        <v>AN</v>
      </c>
      <c r="H33" s="7">
        <f t="shared" si="9"/>
        <v>8</v>
      </c>
      <c r="I33" s="7">
        <f t="shared" si="4"/>
        <v>14</v>
      </c>
      <c r="J33" s="7">
        <f t="shared" si="5"/>
        <v>5</v>
      </c>
      <c r="K33" s="7">
        <f t="shared" si="6"/>
        <v>0</v>
      </c>
      <c r="L33" s="7">
        <f t="shared" si="10"/>
        <v>0</v>
      </c>
      <c r="M33" s="7"/>
      <c r="N33" s="7"/>
      <c r="O33" s="7"/>
      <c r="P33" s="7"/>
      <c r="Q33" s="7"/>
      <c r="R33" s="7"/>
      <c r="S33" s="13"/>
      <c r="T33" s="119" t="s">
        <v>266</v>
      </c>
      <c r="U33" s="158" t="s">
        <v>271</v>
      </c>
      <c r="V33" s="157"/>
      <c r="W33" s="37" t="s">
        <v>282</v>
      </c>
      <c r="X33" s="38" t="str">
        <f t="shared" si="11"/>
        <v>283010</v>
      </c>
      <c r="Y33" s="39" t="s">
        <v>48</v>
      </c>
      <c r="Z33" s="143" t="s">
        <v>78</v>
      </c>
      <c r="AA33" s="144"/>
      <c r="AB33" s="144"/>
      <c r="AC33" s="145"/>
      <c r="AD33" s="40"/>
      <c r="AE33" s="159" t="s">
        <v>73</v>
      </c>
      <c r="AF33" s="159"/>
      <c r="AG33" s="159"/>
      <c r="AH33" s="41"/>
      <c r="AI33" s="41" t="s">
        <v>75</v>
      </c>
      <c r="AJ33" s="41" t="s">
        <v>76</v>
      </c>
      <c r="AK33" s="41" t="s">
        <v>76</v>
      </c>
      <c r="AL33" s="97" t="str">
        <f t="shared" si="12"/>
        <v>MEDIO</v>
      </c>
      <c r="AM33" s="42">
        <f t="shared" si="7"/>
        <v>27</v>
      </c>
      <c r="AN33" s="95" t="str">
        <f t="shared" si="13"/>
        <v> </v>
      </c>
      <c r="AO33" s="43" t="str">
        <f t="shared" si="14"/>
        <v> </v>
      </c>
      <c r="AP33" s="43" t="str">
        <f t="shared" si="15"/>
        <v>X</v>
      </c>
      <c r="AQ33" s="43" t="str">
        <f t="shared" si="16"/>
        <v> </v>
      </c>
      <c r="AR33" s="44" t="str">
        <f t="shared" si="17"/>
        <v>1312715AN010</v>
      </c>
      <c r="AS33" s="18" t="str">
        <f t="shared" si="18"/>
        <v>1312715AN010</v>
      </c>
      <c r="AU33" s="16"/>
      <c r="AV33" s="17"/>
      <c r="AW33" s="17"/>
      <c r="AX33" s="26" t="s">
        <v>189</v>
      </c>
      <c r="AY33" s="26">
        <v>13604</v>
      </c>
      <c r="AZ33" s="26" t="s">
        <v>190</v>
      </c>
      <c r="BB33" s="29"/>
      <c r="BD33" s="26" t="b">
        <f t="shared" si="0"/>
        <v>0</v>
      </c>
      <c r="BE33" s="26" t="b">
        <f t="shared" si="1"/>
        <v>0</v>
      </c>
      <c r="BG33" s="26" t="b">
        <f t="shared" si="2"/>
        <v>0</v>
      </c>
      <c r="BH33" s="31" t="b">
        <f t="shared" si="3"/>
        <v>0</v>
      </c>
      <c r="BM33" s="96" t="s">
        <v>25</v>
      </c>
      <c r="BN33" s="91" t="str">
        <f t="shared" si="19"/>
        <v>MEDIO</v>
      </c>
      <c r="BO33" s="91"/>
    </row>
    <row r="34" spans="1:67" ht="16.5" customHeight="1">
      <c r="A34" s="21">
        <v>31</v>
      </c>
      <c r="D34" s="7"/>
      <c r="E34" s="6">
        <f>MID(E9,10,2)</f>
      </c>
      <c r="G34" s="7" t="str">
        <f t="shared" si="8"/>
        <v>DE</v>
      </c>
      <c r="H34" s="7">
        <f t="shared" si="9"/>
        <v>16</v>
      </c>
      <c r="I34" s="7">
        <f t="shared" si="4"/>
        <v>1</v>
      </c>
      <c r="J34" s="7">
        <f t="shared" si="5"/>
        <v>0</v>
      </c>
      <c r="K34" s="7">
        <f t="shared" si="6"/>
        <v>0</v>
      </c>
      <c r="L34" s="7">
        <f t="shared" si="10"/>
        <v>0</v>
      </c>
      <c r="M34" s="7"/>
      <c r="N34" s="7"/>
      <c r="O34" s="7"/>
      <c r="P34" s="7"/>
      <c r="Q34" s="7"/>
      <c r="R34" s="7"/>
      <c r="S34" s="13"/>
      <c r="T34" s="119" t="s">
        <v>267</v>
      </c>
      <c r="U34" s="158" t="s">
        <v>272</v>
      </c>
      <c r="V34" s="157"/>
      <c r="W34" s="37" t="s">
        <v>283</v>
      </c>
      <c r="X34" s="38" t="str">
        <f t="shared" si="11"/>
        <v>283011</v>
      </c>
      <c r="Y34" s="39" t="s">
        <v>30</v>
      </c>
      <c r="Z34" s="143" t="s">
        <v>79</v>
      </c>
      <c r="AA34" s="144"/>
      <c r="AB34" s="144"/>
      <c r="AC34" s="145"/>
      <c r="AD34" s="40"/>
      <c r="AE34" s="159" t="s">
        <v>74</v>
      </c>
      <c r="AF34" s="159"/>
      <c r="AG34" s="159"/>
      <c r="AH34" s="41"/>
      <c r="AI34" s="41" t="s">
        <v>76</v>
      </c>
      <c r="AJ34" s="41" t="s">
        <v>76</v>
      </c>
      <c r="AK34" s="41" t="s">
        <v>76</v>
      </c>
      <c r="AL34" s="97" t="str">
        <f t="shared" si="12"/>
        <v>BAJO</v>
      </c>
      <c r="AM34" s="42">
        <f t="shared" si="7"/>
        <v>17</v>
      </c>
      <c r="AN34" s="95" t="str">
        <f t="shared" si="13"/>
        <v> </v>
      </c>
      <c r="AO34" s="43" t="str">
        <f t="shared" si="14"/>
        <v> </v>
      </c>
      <c r="AP34" s="43" t="str">
        <f t="shared" si="15"/>
        <v> </v>
      </c>
      <c r="AQ34" s="43" t="str">
        <f t="shared" si="16"/>
        <v>X</v>
      </c>
      <c r="AR34" s="44" t="str">
        <f t="shared" si="17"/>
        <v>1312715DE011</v>
      </c>
      <c r="AS34" s="18" t="str">
        <f t="shared" si="18"/>
        <v>1312715DE011</v>
      </c>
      <c r="AU34" s="16"/>
      <c r="AV34" s="17"/>
      <c r="AW34" s="17"/>
      <c r="AX34" s="26" t="s">
        <v>191</v>
      </c>
      <c r="AY34" s="26">
        <v>13404</v>
      </c>
      <c r="AZ34" s="26" t="s">
        <v>192</v>
      </c>
      <c r="BB34" s="29"/>
      <c r="BD34" s="26" t="b">
        <f t="shared" si="0"/>
        <v>0</v>
      </c>
      <c r="BE34" s="26" t="b">
        <f t="shared" si="1"/>
        <v>0</v>
      </c>
      <c r="BG34" s="26" t="b">
        <f t="shared" si="2"/>
        <v>0</v>
      </c>
      <c r="BH34" s="31" t="b">
        <f t="shared" si="3"/>
        <v>0</v>
      </c>
      <c r="BM34" s="96" t="s">
        <v>25</v>
      </c>
      <c r="BN34" s="91" t="str">
        <f t="shared" si="19"/>
        <v>BAJO</v>
      </c>
      <c r="BO34" s="91"/>
    </row>
    <row r="35" spans="1:67" ht="16.5" customHeight="1">
      <c r="A35" s="21">
        <v>32</v>
      </c>
      <c r="D35" s="7"/>
      <c r="E35" s="6">
        <f>MID(E10,10,2)</f>
      </c>
      <c r="G35" s="7" t="str">
        <f t="shared" si="8"/>
        <v>AL</v>
      </c>
      <c r="H35" s="7">
        <f t="shared" si="9"/>
        <v>16</v>
      </c>
      <c r="I35" s="7">
        <f t="shared" si="4"/>
        <v>1</v>
      </c>
      <c r="J35" s="7">
        <f t="shared" si="5"/>
        <v>5</v>
      </c>
      <c r="K35" s="7">
        <f t="shared" si="6"/>
        <v>5</v>
      </c>
      <c r="L35" s="7">
        <f t="shared" si="10"/>
        <v>0</v>
      </c>
      <c r="M35" s="7"/>
      <c r="N35" s="7"/>
      <c r="O35" s="7"/>
      <c r="P35" s="7"/>
      <c r="Q35" s="7"/>
      <c r="R35" s="7"/>
      <c r="S35" s="13"/>
      <c r="T35" s="119" t="s">
        <v>268</v>
      </c>
      <c r="U35" s="158" t="s">
        <v>272</v>
      </c>
      <c r="V35" s="157"/>
      <c r="W35" s="37" t="s">
        <v>284</v>
      </c>
      <c r="X35" s="38" t="str">
        <f t="shared" si="11"/>
        <v>283012</v>
      </c>
      <c r="Y35" s="39" t="s">
        <v>49</v>
      </c>
      <c r="Z35" s="143" t="s">
        <v>79</v>
      </c>
      <c r="AA35" s="144"/>
      <c r="AB35" s="144"/>
      <c r="AC35" s="145"/>
      <c r="AD35" s="40"/>
      <c r="AE35" s="159" t="s">
        <v>74</v>
      </c>
      <c r="AF35" s="159"/>
      <c r="AG35" s="159"/>
      <c r="AH35" s="41"/>
      <c r="AI35" s="41" t="s">
        <v>75</v>
      </c>
      <c r="AJ35" s="41" t="s">
        <v>75</v>
      </c>
      <c r="AK35" s="41" t="s">
        <v>76</v>
      </c>
      <c r="AL35" s="97" t="str">
        <f t="shared" si="12"/>
        <v>MEDIO</v>
      </c>
      <c r="AM35" s="42">
        <f t="shared" si="7"/>
        <v>27</v>
      </c>
      <c r="AN35" s="95" t="str">
        <f t="shared" si="13"/>
        <v> </v>
      </c>
      <c r="AO35" s="43" t="str">
        <f t="shared" si="14"/>
        <v> </v>
      </c>
      <c r="AP35" s="43" t="str">
        <f t="shared" si="15"/>
        <v>X</v>
      </c>
      <c r="AQ35" s="43" t="str">
        <f t="shared" si="16"/>
        <v> </v>
      </c>
      <c r="AR35" s="44" t="str">
        <f t="shared" si="17"/>
        <v>1312715AL012</v>
      </c>
      <c r="AS35" s="18" t="str">
        <f t="shared" si="18"/>
        <v>1312715AL012</v>
      </c>
      <c r="AU35" s="16"/>
      <c r="AV35" s="17"/>
      <c r="AW35" s="17"/>
      <c r="AX35" s="26" t="s">
        <v>193</v>
      </c>
      <c r="AY35" s="26">
        <v>13121</v>
      </c>
      <c r="AZ35" s="26" t="s">
        <v>194</v>
      </c>
      <c r="BB35" s="29"/>
      <c r="BD35" s="26" t="b">
        <f t="shared" si="0"/>
        <v>0</v>
      </c>
      <c r="BE35" s="26" t="b">
        <f t="shared" si="1"/>
        <v>0</v>
      </c>
      <c r="BG35" s="26" t="b">
        <f t="shared" si="2"/>
        <v>0</v>
      </c>
      <c r="BH35" s="31" t="b">
        <f t="shared" si="3"/>
        <v>0</v>
      </c>
      <c r="BM35" s="96" t="s">
        <v>25</v>
      </c>
      <c r="BN35" s="91" t="str">
        <f t="shared" si="19"/>
        <v>MEDIO</v>
      </c>
      <c r="BO35" s="91"/>
    </row>
    <row r="36" spans="1:103" s="3" customFormat="1" ht="16.5" customHeight="1">
      <c r="A36" s="21">
        <v>33</v>
      </c>
      <c r="B36" s="12"/>
      <c r="C36" s="12"/>
      <c r="D36" s="7"/>
      <c r="E36" s="12"/>
      <c r="F36" s="14"/>
      <c r="G36" s="7" t="str">
        <f t="shared" si="8"/>
        <v>AL</v>
      </c>
      <c r="H36" s="7">
        <f t="shared" si="9"/>
        <v>16</v>
      </c>
      <c r="I36" s="7">
        <f t="shared" si="4"/>
        <v>1</v>
      </c>
      <c r="J36" s="7">
        <f t="shared" si="5"/>
        <v>5</v>
      </c>
      <c r="K36" s="7">
        <f t="shared" si="6"/>
        <v>5</v>
      </c>
      <c r="L36" s="7">
        <f t="shared" si="10"/>
        <v>0</v>
      </c>
      <c r="M36" s="7"/>
      <c r="N36" s="7"/>
      <c r="O36" s="7"/>
      <c r="P36" s="7"/>
      <c r="Q36" s="7"/>
      <c r="R36" s="7"/>
      <c r="S36" s="13"/>
      <c r="T36" s="119" t="s">
        <v>269</v>
      </c>
      <c r="U36" s="158" t="s">
        <v>273</v>
      </c>
      <c r="V36" s="157"/>
      <c r="W36" s="48" t="s">
        <v>285</v>
      </c>
      <c r="X36" s="38" t="str">
        <f t="shared" si="11"/>
        <v>283013</v>
      </c>
      <c r="Y36" s="39" t="s">
        <v>49</v>
      </c>
      <c r="Z36" s="143" t="s">
        <v>79</v>
      </c>
      <c r="AA36" s="144"/>
      <c r="AB36" s="144"/>
      <c r="AC36" s="145"/>
      <c r="AD36" s="40"/>
      <c r="AE36" s="159" t="s">
        <v>74</v>
      </c>
      <c r="AF36" s="159"/>
      <c r="AG36" s="159"/>
      <c r="AH36" s="46"/>
      <c r="AI36" s="41" t="s">
        <v>75</v>
      </c>
      <c r="AJ36" s="41" t="s">
        <v>75</v>
      </c>
      <c r="AK36" s="41" t="s">
        <v>76</v>
      </c>
      <c r="AL36" s="97" t="str">
        <f t="shared" si="12"/>
        <v>MEDIO</v>
      </c>
      <c r="AM36" s="47">
        <f t="shared" si="7"/>
        <v>27</v>
      </c>
      <c r="AN36" s="95" t="str">
        <f t="shared" si="13"/>
        <v> </v>
      </c>
      <c r="AO36" s="43" t="str">
        <f t="shared" si="14"/>
        <v> </v>
      </c>
      <c r="AP36" s="43" t="str">
        <f t="shared" si="15"/>
        <v>X</v>
      </c>
      <c r="AQ36" s="43" t="str">
        <f t="shared" si="16"/>
        <v> </v>
      </c>
      <c r="AR36" s="44" t="str">
        <f t="shared" si="17"/>
        <v>1312715AL013</v>
      </c>
      <c r="AS36" s="18" t="str">
        <f t="shared" si="18"/>
        <v>1312715AL013</v>
      </c>
      <c r="AT36" s="12"/>
      <c r="AU36" s="16"/>
      <c r="AV36" s="17"/>
      <c r="AW36" s="17"/>
      <c r="AX36" s="26" t="s">
        <v>195</v>
      </c>
      <c r="AY36" s="26">
        <v>13605</v>
      </c>
      <c r="AZ36" s="26" t="s">
        <v>196</v>
      </c>
      <c r="BA36" s="26"/>
      <c r="BB36" s="29"/>
      <c r="BC36" s="27"/>
      <c r="BD36" s="26" t="b">
        <f t="shared" si="0"/>
        <v>0</v>
      </c>
      <c r="BE36" s="26" t="b">
        <f t="shared" si="1"/>
        <v>0</v>
      </c>
      <c r="BF36" s="26"/>
      <c r="BG36" s="26" t="b">
        <f t="shared" si="2"/>
        <v>0</v>
      </c>
      <c r="BH36" s="31" t="b">
        <f t="shared" si="3"/>
        <v>0</v>
      </c>
      <c r="BI36" s="26"/>
      <c r="BJ36" s="26"/>
      <c r="BK36" s="26"/>
      <c r="BL36" s="12"/>
      <c r="BM36" s="96" t="s">
        <v>25</v>
      </c>
      <c r="BN36" s="91" t="str">
        <f t="shared" si="19"/>
        <v>MEDIO</v>
      </c>
      <c r="BO36" s="91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67" ht="16.5" customHeight="1">
      <c r="A37" s="21">
        <v>34</v>
      </c>
      <c r="D37" s="7"/>
      <c r="G37" s="7" t="str">
        <f t="shared" si="8"/>
        <v>AL</v>
      </c>
      <c r="H37" s="7">
        <f t="shared" si="9"/>
        <v>25</v>
      </c>
      <c r="I37" s="7">
        <f t="shared" si="4"/>
        <v>1</v>
      </c>
      <c r="J37" s="7">
        <f t="shared" si="5"/>
        <v>5</v>
      </c>
      <c r="K37" s="7">
        <f t="shared" si="6"/>
        <v>5</v>
      </c>
      <c r="L37" s="7">
        <f t="shared" si="10"/>
        <v>0</v>
      </c>
      <c r="M37" s="7"/>
      <c r="N37" s="7"/>
      <c r="O37" s="7"/>
      <c r="P37" s="7"/>
      <c r="Q37" s="7"/>
      <c r="R37" s="7"/>
      <c r="S37" s="13"/>
      <c r="T37" s="119" t="s">
        <v>270</v>
      </c>
      <c r="U37" s="158" t="s">
        <v>274</v>
      </c>
      <c r="V37" s="157"/>
      <c r="W37" s="37" t="s">
        <v>286</v>
      </c>
      <c r="X37" s="38" t="str">
        <f t="shared" si="11"/>
        <v>283014</v>
      </c>
      <c r="Y37" s="39" t="s">
        <v>49</v>
      </c>
      <c r="Z37" s="143" t="s">
        <v>80</v>
      </c>
      <c r="AA37" s="144"/>
      <c r="AB37" s="144"/>
      <c r="AC37" s="145"/>
      <c r="AD37" s="45"/>
      <c r="AE37" s="159" t="s">
        <v>74</v>
      </c>
      <c r="AF37" s="159"/>
      <c r="AG37" s="159"/>
      <c r="AH37" s="41"/>
      <c r="AI37" s="41" t="s">
        <v>75</v>
      </c>
      <c r="AJ37" s="41" t="s">
        <v>75</v>
      </c>
      <c r="AK37" s="41" t="s">
        <v>76</v>
      </c>
      <c r="AL37" s="97" t="str">
        <f t="shared" si="12"/>
        <v>MEDIO</v>
      </c>
      <c r="AM37" s="47">
        <f t="shared" si="7"/>
        <v>36</v>
      </c>
      <c r="AN37" s="95" t="str">
        <f t="shared" si="13"/>
        <v> </v>
      </c>
      <c r="AO37" s="43" t="str">
        <f t="shared" si="14"/>
        <v> </v>
      </c>
      <c r="AP37" s="43" t="str">
        <f t="shared" si="15"/>
        <v>X</v>
      </c>
      <c r="AQ37" s="43" t="str">
        <f t="shared" si="16"/>
        <v> </v>
      </c>
      <c r="AR37" s="44" t="str">
        <f t="shared" si="17"/>
        <v>1312715AL014</v>
      </c>
      <c r="AS37" s="18" t="str">
        <f t="shared" si="18"/>
        <v>1312715AL014</v>
      </c>
      <c r="AU37" s="16"/>
      <c r="AV37" s="17"/>
      <c r="AW37" s="17"/>
      <c r="AX37" s="26" t="s">
        <v>197</v>
      </c>
      <c r="AY37" s="26">
        <v>13202</v>
      </c>
      <c r="AZ37" s="26" t="s">
        <v>198</v>
      </c>
      <c r="BB37" s="29"/>
      <c r="BD37" s="26" t="b">
        <f t="shared" si="0"/>
        <v>0</v>
      </c>
      <c r="BE37" s="26" t="b">
        <f t="shared" si="1"/>
        <v>0</v>
      </c>
      <c r="BG37" s="26" t="b">
        <f t="shared" si="2"/>
        <v>0</v>
      </c>
      <c r="BH37" s="31" t="b">
        <f t="shared" si="3"/>
        <v>0</v>
      </c>
      <c r="BM37" s="96" t="s">
        <v>25</v>
      </c>
      <c r="BN37" s="91" t="str">
        <f t="shared" si="19"/>
        <v>MEDIO</v>
      </c>
      <c r="BO37" s="91"/>
    </row>
    <row r="38" spans="1:67" ht="16.5" customHeight="1">
      <c r="A38" s="21">
        <v>35</v>
      </c>
      <c r="D38" s="7"/>
      <c r="G38" s="7" t="str">
        <f t="shared" si="8"/>
        <v>AN</v>
      </c>
      <c r="H38" s="7">
        <f t="shared" si="9"/>
        <v>8</v>
      </c>
      <c r="I38" s="7">
        <f t="shared" si="4"/>
        <v>14</v>
      </c>
      <c r="J38" s="7">
        <f t="shared" si="5"/>
        <v>5</v>
      </c>
      <c r="K38" s="7">
        <f t="shared" si="6"/>
        <v>5</v>
      </c>
      <c r="L38" s="7">
        <f t="shared" si="10"/>
        <v>0</v>
      </c>
      <c r="M38" s="7"/>
      <c r="N38" s="7"/>
      <c r="O38" s="7"/>
      <c r="P38" s="7"/>
      <c r="Q38" s="7"/>
      <c r="R38" s="7"/>
      <c r="S38" s="13"/>
      <c r="T38" s="119" t="s">
        <v>275</v>
      </c>
      <c r="U38" s="158" t="s">
        <v>276</v>
      </c>
      <c r="V38" s="157"/>
      <c r="W38" s="37" t="s">
        <v>287</v>
      </c>
      <c r="X38" s="38" t="str">
        <f t="shared" si="11"/>
        <v>283015</v>
      </c>
      <c r="Y38" s="39" t="s">
        <v>48</v>
      </c>
      <c r="Z38" s="143" t="s">
        <v>78</v>
      </c>
      <c r="AA38" s="144"/>
      <c r="AB38" s="144"/>
      <c r="AC38" s="145"/>
      <c r="AD38" s="40"/>
      <c r="AE38" s="159" t="s">
        <v>73</v>
      </c>
      <c r="AF38" s="159"/>
      <c r="AG38" s="159"/>
      <c r="AH38" s="41"/>
      <c r="AI38" s="41" t="s">
        <v>75</v>
      </c>
      <c r="AJ38" s="41" t="s">
        <v>75</v>
      </c>
      <c r="AK38" s="41" t="s">
        <v>76</v>
      </c>
      <c r="AL38" s="97" t="str">
        <f t="shared" si="12"/>
        <v>MEDIO</v>
      </c>
      <c r="AM38" s="42">
        <f t="shared" si="7"/>
        <v>32</v>
      </c>
      <c r="AN38" s="95" t="str">
        <f t="shared" si="13"/>
        <v> </v>
      </c>
      <c r="AO38" s="43" t="str">
        <f t="shared" si="14"/>
        <v> </v>
      </c>
      <c r="AP38" s="43" t="str">
        <f t="shared" si="15"/>
        <v>X</v>
      </c>
      <c r="AQ38" s="43" t="str">
        <f t="shared" si="16"/>
        <v> </v>
      </c>
      <c r="AR38" s="44" t="str">
        <f t="shared" si="17"/>
        <v>1312715AN015</v>
      </c>
      <c r="AS38" s="18" t="str">
        <f t="shared" si="18"/>
        <v>1312715AN015</v>
      </c>
      <c r="AU38" s="16"/>
      <c r="AV38" s="17"/>
      <c r="AW38" s="17"/>
      <c r="AX38" s="26" t="s">
        <v>199</v>
      </c>
      <c r="AY38" s="26">
        <v>13124</v>
      </c>
      <c r="AZ38" s="26" t="s">
        <v>200</v>
      </c>
      <c r="BB38" s="29"/>
      <c r="BD38" s="26" t="b">
        <f t="shared" si="0"/>
        <v>0</v>
      </c>
      <c r="BE38" s="26" t="b">
        <f t="shared" si="1"/>
        <v>0</v>
      </c>
      <c r="BG38" s="26" t="b">
        <f t="shared" si="2"/>
        <v>0</v>
      </c>
      <c r="BH38" s="31" t="b">
        <f t="shared" si="3"/>
        <v>0</v>
      </c>
      <c r="BM38" s="96" t="s">
        <v>25</v>
      </c>
      <c r="BN38" s="91" t="str">
        <f t="shared" si="19"/>
        <v>MEDIO</v>
      </c>
      <c r="BO38" s="91"/>
    </row>
    <row r="39" spans="1:67" ht="16.5" customHeight="1" thickBot="1">
      <c r="A39" s="21">
        <v>36</v>
      </c>
      <c r="D39" s="7"/>
      <c r="G39" s="7" t="str">
        <f t="shared" si="8"/>
        <v>XX</v>
      </c>
      <c r="H39" s="7">
        <f t="shared" si="9"/>
        <v>0</v>
      </c>
      <c r="I39" s="7">
        <f t="shared" si="4"/>
        <v>0</v>
      </c>
      <c r="J39" s="7">
        <f t="shared" si="5"/>
        <v>0</v>
      </c>
      <c r="K39" s="7">
        <f t="shared" si="6"/>
        <v>0</v>
      </c>
      <c r="L39" s="7">
        <f t="shared" si="10"/>
        <v>0</v>
      </c>
      <c r="M39" s="7"/>
      <c r="N39" s="7"/>
      <c r="O39" s="7"/>
      <c r="P39" s="7"/>
      <c r="Q39" s="7"/>
      <c r="R39" s="7"/>
      <c r="S39" s="13"/>
      <c r="T39" s="56"/>
      <c r="U39" s="158"/>
      <c r="V39" s="157"/>
      <c r="W39" s="37" t="s">
        <v>208</v>
      </c>
      <c r="X39" s="38" t="str">
        <f t="shared" si="11"/>
        <v>283</v>
      </c>
      <c r="Y39" s="39" t="s">
        <v>58</v>
      </c>
      <c r="Z39" s="143" t="s">
        <v>40</v>
      </c>
      <c r="AA39" s="144"/>
      <c r="AB39" s="144"/>
      <c r="AC39" s="145"/>
      <c r="AD39" s="40"/>
      <c r="AE39" s="159" t="s">
        <v>41</v>
      </c>
      <c r="AF39" s="159"/>
      <c r="AG39" s="159"/>
      <c r="AH39" s="41"/>
      <c r="AI39" s="41" t="s">
        <v>76</v>
      </c>
      <c r="AJ39" s="41" t="s">
        <v>76</v>
      </c>
      <c r="AK39" s="41" t="s">
        <v>76</v>
      </c>
      <c r="AL39" s="97" t="str">
        <f t="shared" si="12"/>
        <v>BAJO</v>
      </c>
      <c r="AM39" s="42">
        <f t="shared" si="7"/>
        <v>0</v>
      </c>
      <c r="AN39" s="95" t="str">
        <f t="shared" si="13"/>
        <v> </v>
      </c>
      <c r="AO39" s="43" t="str">
        <f t="shared" si="14"/>
        <v> </v>
      </c>
      <c r="AP39" s="43" t="str">
        <f t="shared" si="15"/>
        <v> </v>
      </c>
      <c r="AQ39" s="43" t="str">
        <f t="shared" si="16"/>
        <v>X</v>
      </c>
      <c r="AR39" s="44" t="str">
        <f t="shared" si="17"/>
        <v>1312715XX</v>
      </c>
      <c r="AS39" s="18" t="str">
        <f t="shared" si="18"/>
        <v>1312715XX</v>
      </c>
      <c r="AU39" s="16"/>
      <c r="AV39" s="17"/>
      <c r="AW39" s="17"/>
      <c r="AX39" s="26" t="s">
        <v>201</v>
      </c>
      <c r="AY39" s="26">
        <v>13201</v>
      </c>
      <c r="AZ39" s="26" t="s">
        <v>202</v>
      </c>
      <c r="BB39" s="29"/>
      <c r="BD39" s="26" t="b">
        <f t="shared" si="0"/>
        <v>0</v>
      </c>
      <c r="BE39" s="26" t="b">
        <f t="shared" si="1"/>
        <v>0</v>
      </c>
      <c r="BG39" s="26" t="b">
        <f t="shared" si="2"/>
        <v>0</v>
      </c>
      <c r="BH39" s="31" t="b">
        <f t="shared" si="3"/>
        <v>0</v>
      </c>
      <c r="BM39" s="96" t="s">
        <v>25</v>
      </c>
      <c r="BN39" s="91" t="str">
        <f t="shared" si="19"/>
        <v>BAJO</v>
      </c>
      <c r="BO39" s="91"/>
    </row>
    <row r="40" spans="1:67" ht="16.5" customHeight="1" thickBot="1">
      <c r="A40" s="24">
        <v>37</v>
      </c>
      <c r="D40" s="7"/>
      <c r="G40" s="7" t="str">
        <f t="shared" si="8"/>
        <v>XX</v>
      </c>
      <c r="H40" s="7">
        <f t="shared" si="9"/>
        <v>0</v>
      </c>
      <c r="I40" s="7">
        <f t="shared" si="4"/>
        <v>0</v>
      </c>
      <c r="J40" s="7">
        <f t="shared" si="5"/>
        <v>0</v>
      </c>
      <c r="K40" s="7">
        <f t="shared" si="6"/>
        <v>0</v>
      </c>
      <c r="L40" s="7">
        <f t="shared" si="10"/>
        <v>0</v>
      </c>
      <c r="M40" s="7"/>
      <c r="N40" s="7"/>
      <c r="O40" s="7"/>
      <c r="P40" s="7"/>
      <c r="Q40" s="7"/>
      <c r="R40" s="7"/>
      <c r="S40" s="13"/>
      <c r="T40" s="56"/>
      <c r="U40" s="158"/>
      <c r="V40" s="157"/>
      <c r="W40" s="37" t="s">
        <v>208</v>
      </c>
      <c r="X40" s="38" t="str">
        <f t="shared" si="11"/>
        <v>283</v>
      </c>
      <c r="Y40" s="39" t="s">
        <v>58</v>
      </c>
      <c r="Z40" s="143" t="s">
        <v>40</v>
      </c>
      <c r="AA40" s="144"/>
      <c r="AB40" s="144"/>
      <c r="AC40" s="145"/>
      <c r="AD40" s="40"/>
      <c r="AE40" s="159" t="s">
        <v>41</v>
      </c>
      <c r="AF40" s="159"/>
      <c r="AG40" s="159"/>
      <c r="AH40" s="41"/>
      <c r="AI40" s="41" t="s">
        <v>76</v>
      </c>
      <c r="AJ40" s="41" t="s">
        <v>76</v>
      </c>
      <c r="AK40" s="41" t="s">
        <v>76</v>
      </c>
      <c r="AL40" s="97" t="str">
        <f t="shared" si="12"/>
        <v>BAJO</v>
      </c>
      <c r="AM40" s="42">
        <f t="shared" si="7"/>
        <v>0</v>
      </c>
      <c r="AN40" s="95" t="str">
        <f t="shared" si="13"/>
        <v> </v>
      </c>
      <c r="AO40" s="43" t="str">
        <f t="shared" si="14"/>
        <v> </v>
      </c>
      <c r="AP40" s="43" t="str">
        <f t="shared" si="15"/>
        <v> </v>
      </c>
      <c r="AQ40" s="43" t="str">
        <f t="shared" si="16"/>
        <v>X</v>
      </c>
      <c r="AR40" s="44" t="str">
        <f t="shared" si="17"/>
        <v>1312715XX</v>
      </c>
      <c r="AS40" s="18" t="str">
        <f t="shared" si="18"/>
        <v>1312715XX</v>
      </c>
      <c r="AU40" s="16"/>
      <c r="AV40" s="17"/>
      <c r="AW40" s="17"/>
      <c r="AX40" s="26" t="s">
        <v>203</v>
      </c>
      <c r="AY40" s="26">
        <v>13125</v>
      </c>
      <c r="AZ40" s="26" t="s">
        <v>204</v>
      </c>
      <c r="BB40" s="29"/>
      <c r="BD40" s="26" t="b">
        <f t="shared" si="0"/>
        <v>0</v>
      </c>
      <c r="BE40" s="26" t="b">
        <f t="shared" si="1"/>
        <v>0</v>
      </c>
      <c r="BG40" s="26" t="b">
        <f t="shared" si="2"/>
        <v>0</v>
      </c>
      <c r="BH40" s="31" t="b">
        <f t="shared" si="3"/>
        <v>0</v>
      </c>
      <c r="BM40" s="96" t="s">
        <v>25</v>
      </c>
      <c r="BN40" s="91" t="str">
        <f t="shared" si="19"/>
        <v>BAJO</v>
      </c>
      <c r="BO40" s="91"/>
    </row>
    <row r="41" spans="1:67" ht="16.5" customHeight="1" thickBot="1">
      <c r="A41" s="24">
        <v>38</v>
      </c>
      <c r="D41" s="7"/>
      <c r="G41" s="7" t="str">
        <f t="shared" si="8"/>
        <v>XX</v>
      </c>
      <c r="H41" s="7">
        <f t="shared" si="9"/>
        <v>0</v>
      </c>
      <c r="I41" s="7">
        <f t="shared" si="4"/>
        <v>0</v>
      </c>
      <c r="J41" s="7">
        <f t="shared" si="5"/>
        <v>0</v>
      </c>
      <c r="K41" s="7">
        <f t="shared" si="6"/>
        <v>0</v>
      </c>
      <c r="L41" s="7">
        <f t="shared" si="10"/>
        <v>0</v>
      </c>
      <c r="M41" s="7"/>
      <c r="N41" s="7"/>
      <c r="O41" s="7"/>
      <c r="P41" s="7"/>
      <c r="Q41" s="7"/>
      <c r="R41" s="7"/>
      <c r="S41" s="13"/>
      <c r="T41" s="56"/>
      <c r="U41" s="158"/>
      <c r="V41" s="157"/>
      <c r="W41" s="37" t="s">
        <v>208</v>
      </c>
      <c r="X41" s="38" t="str">
        <f t="shared" si="11"/>
        <v>283</v>
      </c>
      <c r="Y41" s="39" t="s">
        <v>58</v>
      </c>
      <c r="Z41" s="143" t="s">
        <v>40</v>
      </c>
      <c r="AA41" s="144"/>
      <c r="AB41" s="144"/>
      <c r="AC41" s="145"/>
      <c r="AD41" s="40"/>
      <c r="AE41" s="159" t="s">
        <v>41</v>
      </c>
      <c r="AF41" s="159"/>
      <c r="AG41" s="159"/>
      <c r="AH41" s="41"/>
      <c r="AI41" s="41" t="s">
        <v>76</v>
      </c>
      <c r="AJ41" s="41" t="s">
        <v>76</v>
      </c>
      <c r="AK41" s="41" t="s">
        <v>76</v>
      </c>
      <c r="AL41" s="97" t="str">
        <f t="shared" si="12"/>
        <v>BAJO</v>
      </c>
      <c r="AM41" s="42">
        <f t="shared" si="7"/>
        <v>0</v>
      </c>
      <c r="AN41" s="95" t="str">
        <f t="shared" si="13"/>
        <v> </v>
      </c>
      <c r="AO41" s="43" t="str">
        <f t="shared" si="14"/>
        <v> </v>
      </c>
      <c r="AP41" s="43" t="str">
        <f t="shared" si="15"/>
        <v> </v>
      </c>
      <c r="AQ41" s="43" t="str">
        <f t="shared" si="16"/>
        <v>X</v>
      </c>
      <c r="AR41" s="44" t="str">
        <f t="shared" si="17"/>
        <v>1312715XX</v>
      </c>
      <c r="AS41" s="18" t="str">
        <f t="shared" si="18"/>
        <v>1312715XX</v>
      </c>
      <c r="AU41" s="16"/>
      <c r="AV41" s="17"/>
      <c r="AW41" s="17"/>
      <c r="AX41" s="26" t="s">
        <v>205</v>
      </c>
      <c r="AY41" s="26">
        <v>13126</v>
      </c>
      <c r="AZ41" s="26" t="s">
        <v>206</v>
      </c>
      <c r="BB41" s="29"/>
      <c r="BD41" s="26" t="b">
        <f t="shared" si="0"/>
        <v>0</v>
      </c>
      <c r="BE41" s="26" t="b">
        <f t="shared" si="1"/>
        <v>0</v>
      </c>
      <c r="BG41" s="26" t="b">
        <f t="shared" si="2"/>
        <v>0</v>
      </c>
      <c r="BH41" s="31" t="b">
        <f t="shared" si="3"/>
        <v>0</v>
      </c>
      <c r="BM41" s="96" t="s">
        <v>25</v>
      </c>
      <c r="BN41" s="91" t="str">
        <f t="shared" si="19"/>
        <v>BAJO</v>
      </c>
      <c r="BO41" s="91"/>
    </row>
    <row r="42" spans="1:67" ht="16.5" customHeight="1">
      <c r="A42" s="21">
        <v>39</v>
      </c>
      <c r="D42" s="7"/>
      <c r="G42" s="7" t="str">
        <f t="shared" si="8"/>
        <v>XX</v>
      </c>
      <c r="H42" s="7">
        <f t="shared" si="9"/>
        <v>0</v>
      </c>
      <c r="I42" s="7">
        <f t="shared" si="4"/>
        <v>0</v>
      </c>
      <c r="J42" s="7">
        <f t="shared" si="5"/>
        <v>0</v>
      </c>
      <c r="K42" s="7">
        <f t="shared" si="6"/>
        <v>0</v>
      </c>
      <c r="L42" s="7">
        <f t="shared" si="10"/>
        <v>0</v>
      </c>
      <c r="M42" s="7"/>
      <c r="N42" s="7"/>
      <c r="O42" s="7"/>
      <c r="P42" s="7"/>
      <c r="Q42" s="7"/>
      <c r="R42" s="7"/>
      <c r="S42" s="13"/>
      <c r="T42" s="56"/>
      <c r="U42" s="158"/>
      <c r="V42" s="157"/>
      <c r="W42" s="37" t="s">
        <v>208</v>
      </c>
      <c r="X42" s="38" t="str">
        <f t="shared" si="11"/>
        <v>283</v>
      </c>
      <c r="Y42" s="39" t="s">
        <v>58</v>
      </c>
      <c r="Z42" s="143" t="s">
        <v>40</v>
      </c>
      <c r="AA42" s="144"/>
      <c r="AB42" s="144"/>
      <c r="AC42" s="145"/>
      <c r="AD42" s="40"/>
      <c r="AE42" s="159" t="s">
        <v>41</v>
      </c>
      <c r="AF42" s="159"/>
      <c r="AG42" s="159"/>
      <c r="AH42" s="41"/>
      <c r="AI42" s="41" t="s">
        <v>76</v>
      </c>
      <c r="AJ42" s="41" t="s">
        <v>76</v>
      </c>
      <c r="AK42" s="41" t="s">
        <v>76</v>
      </c>
      <c r="AL42" s="97" t="str">
        <f t="shared" si="12"/>
        <v>BAJO</v>
      </c>
      <c r="AM42" s="42">
        <f t="shared" si="7"/>
        <v>0</v>
      </c>
      <c r="AN42" s="95" t="str">
        <f t="shared" si="13"/>
        <v> </v>
      </c>
      <c r="AO42" s="43" t="str">
        <f t="shared" si="14"/>
        <v> </v>
      </c>
      <c r="AP42" s="43" t="str">
        <f t="shared" si="15"/>
        <v> </v>
      </c>
      <c r="AQ42" s="43" t="str">
        <f t="shared" si="16"/>
        <v>X</v>
      </c>
      <c r="AR42" s="44" t="str">
        <f t="shared" si="17"/>
        <v>1312715XX</v>
      </c>
      <c r="AS42" s="18" t="str">
        <f t="shared" si="18"/>
        <v>1312715XX</v>
      </c>
      <c r="AU42" s="16"/>
      <c r="AV42" s="17"/>
      <c r="AW42" s="17"/>
      <c r="AX42" s="26" t="s">
        <v>207</v>
      </c>
      <c r="AY42" s="26">
        <v>13127</v>
      </c>
      <c r="AZ42" s="26" t="s">
        <v>208</v>
      </c>
      <c r="BB42" s="29"/>
      <c r="BD42" s="26">
        <f t="shared" si="0"/>
        <v>13127</v>
      </c>
      <c r="BE42" s="26">
        <f t="shared" si="1"/>
        <v>13127</v>
      </c>
      <c r="BG42" s="26" t="str">
        <f t="shared" si="2"/>
        <v>283</v>
      </c>
      <c r="BH42" s="31" t="str">
        <f t="shared" si="3"/>
        <v>283</v>
      </c>
      <c r="BM42" s="96" t="s">
        <v>25</v>
      </c>
      <c r="BN42" s="91" t="str">
        <f t="shared" si="19"/>
        <v>BAJO</v>
      </c>
      <c r="BO42" s="91"/>
    </row>
    <row r="43" spans="1:67" ht="16.5" customHeight="1">
      <c r="A43" s="23">
        <v>40</v>
      </c>
      <c r="D43" s="7"/>
      <c r="G43" s="7" t="str">
        <f t="shared" si="8"/>
        <v>XX</v>
      </c>
      <c r="H43" s="7">
        <f t="shared" si="9"/>
        <v>0</v>
      </c>
      <c r="I43" s="7">
        <f t="shared" si="4"/>
        <v>0</v>
      </c>
      <c r="J43" s="7">
        <f t="shared" si="5"/>
        <v>0</v>
      </c>
      <c r="K43" s="7">
        <f t="shared" si="6"/>
        <v>0</v>
      </c>
      <c r="L43" s="7">
        <f t="shared" si="10"/>
        <v>0</v>
      </c>
      <c r="M43" s="7"/>
      <c r="N43" s="7"/>
      <c r="O43" s="7"/>
      <c r="P43" s="7"/>
      <c r="Q43" s="7"/>
      <c r="R43" s="7"/>
      <c r="S43" s="13"/>
      <c r="T43" s="56"/>
      <c r="U43" s="158"/>
      <c r="V43" s="157"/>
      <c r="W43" s="37" t="s">
        <v>208</v>
      </c>
      <c r="X43" s="38" t="str">
        <f t="shared" si="11"/>
        <v>283</v>
      </c>
      <c r="Y43" s="39" t="s">
        <v>58</v>
      </c>
      <c r="Z43" s="143" t="s">
        <v>40</v>
      </c>
      <c r="AA43" s="144"/>
      <c r="AB43" s="144"/>
      <c r="AC43" s="145"/>
      <c r="AD43" s="40"/>
      <c r="AE43" s="159" t="s">
        <v>41</v>
      </c>
      <c r="AF43" s="159"/>
      <c r="AG43" s="159"/>
      <c r="AH43" s="41"/>
      <c r="AI43" s="41" t="s">
        <v>76</v>
      </c>
      <c r="AJ43" s="41" t="s">
        <v>76</v>
      </c>
      <c r="AK43" s="41" t="s">
        <v>76</v>
      </c>
      <c r="AL43" s="97" t="str">
        <f t="shared" si="12"/>
        <v>BAJO</v>
      </c>
      <c r="AM43" s="42">
        <f t="shared" si="7"/>
        <v>0</v>
      </c>
      <c r="AN43" s="95" t="str">
        <f t="shared" si="13"/>
        <v> </v>
      </c>
      <c r="AO43" s="43" t="str">
        <f t="shared" si="14"/>
        <v> </v>
      </c>
      <c r="AP43" s="43" t="str">
        <f t="shared" si="15"/>
        <v> </v>
      </c>
      <c r="AQ43" s="43" t="str">
        <f t="shared" si="16"/>
        <v>X</v>
      </c>
      <c r="AR43" s="44" t="str">
        <f t="shared" si="17"/>
        <v>1312715XX</v>
      </c>
      <c r="AS43" s="18" t="str">
        <f t="shared" si="18"/>
        <v>1312715XX</v>
      </c>
      <c r="AU43" s="16"/>
      <c r="AV43" s="17"/>
      <c r="AW43" s="17"/>
      <c r="AX43" s="26" t="s">
        <v>209</v>
      </c>
      <c r="AY43" s="26">
        <v>13128</v>
      </c>
      <c r="AZ43" s="26" t="s">
        <v>210</v>
      </c>
      <c r="BB43" s="29"/>
      <c r="BD43" s="26" t="b">
        <f t="shared" si="0"/>
        <v>0</v>
      </c>
      <c r="BE43" s="26">
        <f t="shared" si="1"/>
        <v>13127</v>
      </c>
      <c r="BG43" s="26" t="b">
        <f t="shared" si="2"/>
        <v>0</v>
      </c>
      <c r="BH43" s="31" t="str">
        <f t="shared" si="3"/>
        <v>283</v>
      </c>
      <c r="BM43" s="96" t="s">
        <v>25</v>
      </c>
      <c r="BN43" s="91" t="str">
        <f t="shared" si="19"/>
        <v>BAJO</v>
      </c>
      <c r="BO43" s="91"/>
    </row>
    <row r="44" spans="1:67" ht="16.5" customHeight="1">
      <c r="A44" s="23">
        <v>41</v>
      </c>
      <c r="D44" s="7"/>
      <c r="E44" s="25"/>
      <c r="G44" s="7" t="str">
        <f t="shared" si="8"/>
        <v>XX</v>
      </c>
      <c r="H44" s="7">
        <f t="shared" si="9"/>
        <v>0</v>
      </c>
      <c r="I44" s="7">
        <f t="shared" si="4"/>
        <v>0</v>
      </c>
      <c r="J44" s="7">
        <f t="shared" si="5"/>
        <v>0</v>
      </c>
      <c r="K44" s="7">
        <f t="shared" si="6"/>
        <v>0</v>
      </c>
      <c r="L44" s="7">
        <f t="shared" si="10"/>
        <v>0</v>
      </c>
      <c r="M44" s="7"/>
      <c r="N44" s="7"/>
      <c r="O44" s="7"/>
      <c r="P44" s="7"/>
      <c r="Q44" s="7"/>
      <c r="R44" s="7"/>
      <c r="S44" s="13"/>
      <c r="T44" s="56"/>
      <c r="U44" s="158"/>
      <c r="V44" s="157"/>
      <c r="W44" s="37" t="s">
        <v>208</v>
      </c>
      <c r="X44" s="38" t="str">
        <f t="shared" si="11"/>
        <v>283</v>
      </c>
      <c r="Y44" s="39" t="s">
        <v>58</v>
      </c>
      <c r="Z44" s="143" t="s">
        <v>40</v>
      </c>
      <c r="AA44" s="144"/>
      <c r="AB44" s="144"/>
      <c r="AC44" s="145"/>
      <c r="AD44" s="40"/>
      <c r="AE44" s="159" t="s">
        <v>41</v>
      </c>
      <c r="AF44" s="159"/>
      <c r="AG44" s="159"/>
      <c r="AH44" s="41"/>
      <c r="AI44" s="41" t="s">
        <v>76</v>
      </c>
      <c r="AJ44" s="41" t="s">
        <v>76</v>
      </c>
      <c r="AK44" s="41" t="s">
        <v>76</v>
      </c>
      <c r="AL44" s="97" t="str">
        <f t="shared" si="12"/>
        <v>BAJO</v>
      </c>
      <c r="AM44" s="42">
        <f t="shared" si="7"/>
        <v>0</v>
      </c>
      <c r="AN44" s="95" t="str">
        <f t="shared" si="13"/>
        <v> </v>
      </c>
      <c r="AO44" s="43" t="str">
        <f t="shared" si="14"/>
        <v> </v>
      </c>
      <c r="AP44" s="43" t="str">
        <f t="shared" si="15"/>
        <v> </v>
      </c>
      <c r="AQ44" s="43" t="str">
        <f t="shared" si="16"/>
        <v>X</v>
      </c>
      <c r="AR44" s="44" t="str">
        <f t="shared" si="17"/>
        <v>1312715XX</v>
      </c>
      <c r="AS44" s="18" t="str">
        <f t="shared" si="18"/>
        <v>1312715XX</v>
      </c>
      <c r="AU44" s="16"/>
      <c r="AV44" s="17"/>
      <c r="AW44" s="17"/>
      <c r="AX44" s="26" t="s">
        <v>211</v>
      </c>
      <c r="AY44" s="26">
        <v>13401</v>
      </c>
      <c r="AZ44" s="26" t="s">
        <v>212</v>
      </c>
      <c r="BB44" s="29"/>
      <c r="BD44" s="26" t="b">
        <f t="shared" si="0"/>
        <v>0</v>
      </c>
      <c r="BE44" s="26">
        <f t="shared" si="1"/>
        <v>13127</v>
      </c>
      <c r="BG44" s="26" t="b">
        <f t="shared" si="2"/>
        <v>0</v>
      </c>
      <c r="BH44" s="31" t="str">
        <f t="shared" si="3"/>
        <v>283</v>
      </c>
      <c r="BM44" s="96" t="s">
        <v>25</v>
      </c>
      <c r="BN44" s="91" t="str">
        <f t="shared" si="19"/>
        <v>BAJO</v>
      </c>
      <c r="BO44" s="91"/>
    </row>
    <row r="45" spans="1:67" ht="16.5" customHeight="1">
      <c r="A45" s="23">
        <v>42</v>
      </c>
      <c r="D45" s="7"/>
      <c r="E45" s="25"/>
      <c r="G45" s="7" t="str">
        <f t="shared" si="8"/>
        <v>XX</v>
      </c>
      <c r="H45" s="7">
        <f t="shared" si="9"/>
        <v>0</v>
      </c>
      <c r="I45" s="7">
        <f t="shared" si="4"/>
        <v>0</v>
      </c>
      <c r="J45" s="7">
        <f t="shared" si="5"/>
        <v>0</v>
      </c>
      <c r="K45" s="7">
        <f t="shared" si="6"/>
        <v>0</v>
      </c>
      <c r="L45" s="7">
        <f t="shared" si="10"/>
        <v>0</v>
      </c>
      <c r="M45" s="7"/>
      <c r="N45" s="7"/>
      <c r="O45" s="7"/>
      <c r="P45" s="7"/>
      <c r="Q45" s="7"/>
      <c r="R45" s="7"/>
      <c r="S45" s="13"/>
      <c r="T45" s="56"/>
      <c r="U45" s="158"/>
      <c r="V45" s="157"/>
      <c r="W45" s="37" t="s">
        <v>208</v>
      </c>
      <c r="X45" s="38" t="str">
        <f t="shared" si="11"/>
        <v>283</v>
      </c>
      <c r="Y45" s="39" t="s">
        <v>58</v>
      </c>
      <c r="Z45" s="143" t="s">
        <v>40</v>
      </c>
      <c r="AA45" s="144"/>
      <c r="AB45" s="144"/>
      <c r="AC45" s="145"/>
      <c r="AD45" s="40"/>
      <c r="AE45" s="159" t="s">
        <v>41</v>
      </c>
      <c r="AF45" s="159"/>
      <c r="AG45" s="159"/>
      <c r="AH45" s="41"/>
      <c r="AI45" s="41" t="s">
        <v>76</v>
      </c>
      <c r="AJ45" s="41" t="s">
        <v>76</v>
      </c>
      <c r="AK45" s="41" t="s">
        <v>76</v>
      </c>
      <c r="AL45" s="97" t="str">
        <f t="shared" si="12"/>
        <v>BAJO</v>
      </c>
      <c r="AM45" s="42">
        <f t="shared" si="7"/>
        <v>0</v>
      </c>
      <c r="AN45" s="95" t="str">
        <f t="shared" si="13"/>
        <v> </v>
      </c>
      <c r="AO45" s="43" t="str">
        <f t="shared" si="14"/>
        <v> </v>
      </c>
      <c r="AP45" s="43" t="str">
        <f t="shared" si="15"/>
        <v> </v>
      </c>
      <c r="AQ45" s="43" t="str">
        <f t="shared" si="16"/>
        <v>X</v>
      </c>
      <c r="AR45" s="44" t="str">
        <f t="shared" si="17"/>
        <v>1312715XX</v>
      </c>
      <c r="AS45" s="18" t="str">
        <f t="shared" si="18"/>
        <v>1312715XX</v>
      </c>
      <c r="AU45" s="16"/>
      <c r="AV45" s="17"/>
      <c r="AW45" s="17"/>
      <c r="AX45" s="26" t="s">
        <v>213</v>
      </c>
      <c r="AY45" s="26">
        <v>13129</v>
      </c>
      <c r="AZ45" s="26" t="s">
        <v>214</v>
      </c>
      <c r="BB45" s="29"/>
      <c r="BD45" s="26" t="b">
        <f t="shared" si="0"/>
        <v>0</v>
      </c>
      <c r="BE45" s="26">
        <f t="shared" si="1"/>
        <v>13127</v>
      </c>
      <c r="BG45" s="26" t="b">
        <f t="shared" si="2"/>
        <v>0</v>
      </c>
      <c r="BH45" s="31" t="str">
        <f t="shared" si="3"/>
        <v>283</v>
      </c>
      <c r="BM45" s="96" t="s">
        <v>25</v>
      </c>
      <c r="BN45" s="91" t="str">
        <f t="shared" si="19"/>
        <v>BAJO</v>
      </c>
      <c r="BO45" s="91"/>
    </row>
    <row r="46" spans="1:67" ht="16.5" customHeight="1">
      <c r="A46" s="23">
        <v>43</v>
      </c>
      <c r="D46" s="7"/>
      <c r="E46" s="25"/>
      <c r="G46" s="7" t="str">
        <f t="shared" si="8"/>
        <v>XX</v>
      </c>
      <c r="H46" s="7">
        <f t="shared" si="9"/>
        <v>0</v>
      </c>
      <c r="I46" s="7">
        <f t="shared" si="4"/>
        <v>0</v>
      </c>
      <c r="J46" s="7">
        <f t="shared" si="5"/>
        <v>0</v>
      </c>
      <c r="K46" s="7">
        <f t="shared" si="6"/>
        <v>0</v>
      </c>
      <c r="L46" s="7">
        <f t="shared" si="10"/>
        <v>0</v>
      </c>
      <c r="M46" s="7"/>
      <c r="N46" s="7"/>
      <c r="O46" s="7"/>
      <c r="P46" s="7"/>
      <c r="Q46" s="7"/>
      <c r="R46" s="7"/>
      <c r="S46" s="13"/>
      <c r="T46" s="56"/>
      <c r="U46" s="158"/>
      <c r="V46" s="157"/>
      <c r="W46" s="37" t="s">
        <v>208</v>
      </c>
      <c r="X46" s="38" t="str">
        <f t="shared" si="11"/>
        <v>283</v>
      </c>
      <c r="Y46" s="39" t="s">
        <v>58</v>
      </c>
      <c r="Z46" s="143" t="s">
        <v>40</v>
      </c>
      <c r="AA46" s="144"/>
      <c r="AB46" s="144"/>
      <c r="AC46" s="145"/>
      <c r="AD46" s="40"/>
      <c r="AE46" s="159" t="s">
        <v>41</v>
      </c>
      <c r="AF46" s="159"/>
      <c r="AG46" s="159"/>
      <c r="AH46" s="41"/>
      <c r="AI46" s="41" t="s">
        <v>76</v>
      </c>
      <c r="AJ46" s="41" t="s">
        <v>76</v>
      </c>
      <c r="AK46" s="41" t="s">
        <v>76</v>
      </c>
      <c r="AL46" s="97" t="str">
        <f t="shared" si="12"/>
        <v>BAJO</v>
      </c>
      <c r="AM46" s="42">
        <f t="shared" si="7"/>
        <v>0</v>
      </c>
      <c r="AN46" s="95" t="str">
        <f t="shared" si="13"/>
        <v> </v>
      </c>
      <c r="AO46" s="43" t="str">
        <f t="shared" si="14"/>
        <v> </v>
      </c>
      <c r="AP46" s="43" t="str">
        <f t="shared" si="15"/>
        <v> </v>
      </c>
      <c r="AQ46" s="43" t="str">
        <f t="shared" si="16"/>
        <v>X</v>
      </c>
      <c r="AR46" s="44" t="str">
        <f t="shared" si="17"/>
        <v>1312715XX</v>
      </c>
      <c r="AS46" s="18" t="str">
        <f t="shared" si="18"/>
        <v>1312715XX</v>
      </c>
      <c r="AU46" s="16"/>
      <c r="AV46" s="17"/>
      <c r="AW46" s="17"/>
      <c r="AX46" s="26" t="s">
        <v>215</v>
      </c>
      <c r="AY46" s="26">
        <v>13203</v>
      </c>
      <c r="AZ46" s="26" t="s">
        <v>216</v>
      </c>
      <c r="BB46" s="29"/>
      <c r="BD46" s="26" t="b">
        <f t="shared" si="0"/>
        <v>0</v>
      </c>
      <c r="BE46" s="26">
        <f t="shared" si="1"/>
        <v>13127</v>
      </c>
      <c r="BG46" s="26" t="b">
        <f t="shared" si="2"/>
        <v>0</v>
      </c>
      <c r="BH46" s="31" t="str">
        <f t="shared" si="3"/>
        <v>283</v>
      </c>
      <c r="BM46" s="96" t="s">
        <v>25</v>
      </c>
      <c r="BN46" s="91" t="str">
        <f t="shared" si="19"/>
        <v>BAJO</v>
      </c>
      <c r="BO46" s="91"/>
    </row>
    <row r="47" spans="1:67" ht="16.5" customHeight="1">
      <c r="A47" s="23">
        <v>44</v>
      </c>
      <c r="D47" s="7"/>
      <c r="G47" s="7" t="str">
        <f t="shared" si="8"/>
        <v>XX</v>
      </c>
      <c r="H47" s="7">
        <f t="shared" si="9"/>
        <v>0</v>
      </c>
      <c r="I47" s="7">
        <f t="shared" si="4"/>
        <v>0</v>
      </c>
      <c r="J47" s="7">
        <f t="shared" si="5"/>
        <v>0</v>
      </c>
      <c r="K47" s="7">
        <f t="shared" si="6"/>
        <v>0</v>
      </c>
      <c r="L47" s="7">
        <f t="shared" si="10"/>
        <v>0</v>
      </c>
      <c r="M47" s="7"/>
      <c r="N47" s="7"/>
      <c r="O47" s="7"/>
      <c r="P47" s="7"/>
      <c r="Q47" s="7"/>
      <c r="R47" s="7"/>
      <c r="S47" s="13"/>
      <c r="T47" s="56"/>
      <c r="U47" s="158"/>
      <c r="V47" s="157"/>
      <c r="W47" s="37" t="s">
        <v>208</v>
      </c>
      <c r="X47" s="38" t="str">
        <f t="shared" si="11"/>
        <v>283</v>
      </c>
      <c r="Y47" s="39" t="s">
        <v>58</v>
      </c>
      <c r="Z47" s="143" t="s">
        <v>40</v>
      </c>
      <c r="AA47" s="144"/>
      <c r="AB47" s="144"/>
      <c r="AC47" s="145"/>
      <c r="AD47" s="40"/>
      <c r="AE47" s="159" t="s">
        <v>41</v>
      </c>
      <c r="AF47" s="159"/>
      <c r="AG47" s="159"/>
      <c r="AH47" s="41"/>
      <c r="AI47" s="41" t="s">
        <v>76</v>
      </c>
      <c r="AJ47" s="41" t="s">
        <v>76</v>
      </c>
      <c r="AK47" s="41" t="s">
        <v>76</v>
      </c>
      <c r="AL47" s="97" t="str">
        <f t="shared" si="12"/>
        <v>BAJO</v>
      </c>
      <c r="AM47" s="42">
        <f t="shared" si="7"/>
        <v>0</v>
      </c>
      <c r="AN47" s="95" t="str">
        <f t="shared" si="13"/>
        <v> </v>
      </c>
      <c r="AO47" s="43" t="str">
        <f t="shared" si="14"/>
        <v> </v>
      </c>
      <c r="AP47" s="43" t="str">
        <f t="shared" si="15"/>
        <v> </v>
      </c>
      <c r="AQ47" s="43" t="str">
        <f t="shared" si="16"/>
        <v>X</v>
      </c>
      <c r="AR47" s="44" t="str">
        <f t="shared" si="17"/>
        <v>1312715XX</v>
      </c>
      <c r="AS47" s="18" t="str">
        <f t="shared" si="18"/>
        <v>1312715XX</v>
      </c>
      <c r="AU47" s="16"/>
      <c r="AV47" s="17"/>
      <c r="AW47" s="17"/>
      <c r="AX47" s="26" t="s">
        <v>217</v>
      </c>
      <c r="AY47" s="26">
        <v>13130</v>
      </c>
      <c r="AZ47" s="26" t="s">
        <v>218</v>
      </c>
      <c r="BB47" s="29"/>
      <c r="BD47" s="26" t="b">
        <f t="shared" si="0"/>
        <v>0</v>
      </c>
      <c r="BE47" s="26">
        <f t="shared" si="1"/>
        <v>13127</v>
      </c>
      <c r="BG47" s="26" t="b">
        <f t="shared" si="2"/>
        <v>0</v>
      </c>
      <c r="BH47" s="31" t="str">
        <f t="shared" si="3"/>
        <v>283</v>
      </c>
      <c r="BM47" s="96" t="s">
        <v>25</v>
      </c>
      <c r="BN47" s="91" t="str">
        <f t="shared" si="19"/>
        <v>BAJO</v>
      </c>
      <c r="BO47" s="91"/>
    </row>
    <row r="48" spans="1:67" ht="16.5" customHeight="1">
      <c r="A48" s="23">
        <v>45</v>
      </c>
      <c r="D48" s="7"/>
      <c r="G48" s="7" t="str">
        <f t="shared" si="8"/>
        <v>XX</v>
      </c>
      <c r="H48" s="7">
        <f t="shared" si="9"/>
        <v>0</v>
      </c>
      <c r="I48" s="7">
        <f t="shared" si="4"/>
        <v>0</v>
      </c>
      <c r="J48" s="7">
        <f t="shared" si="5"/>
        <v>0</v>
      </c>
      <c r="K48" s="7">
        <f t="shared" si="6"/>
        <v>0</v>
      </c>
      <c r="L48" s="7">
        <f t="shared" si="10"/>
        <v>0</v>
      </c>
      <c r="M48" s="7"/>
      <c r="N48" s="7"/>
      <c r="O48" s="7"/>
      <c r="P48" s="7"/>
      <c r="Q48" s="7"/>
      <c r="R48" s="7"/>
      <c r="S48" s="13"/>
      <c r="T48" s="56"/>
      <c r="U48" s="158"/>
      <c r="V48" s="157"/>
      <c r="W48" s="37" t="s">
        <v>208</v>
      </c>
      <c r="X48" s="38" t="str">
        <f t="shared" si="11"/>
        <v>283</v>
      </c>
      <c r="Y48" s="39" t="s">
        <v>58</v>
      </c>
      <c r="Z48" s="143" t="s">
        <v>40</v>
      </c>
      <c r="AA48" s="144"/>
      <c r="AB48" s="144"/>
      <c r="AC48" s="145"/>
      <c r="AD48" s="40"/>
      <c r="AE48" s="159" t="s">
        <v>41</v>
      </c>
      <c r="AF48" s="159"/>
      <c r="AG48" s="159"/>
      <c r="AH48" s="41"/>
      <c r="AI48" s="41" t="s">
        <v>76</v>
      </c>
      <c r="AJ48" s="41" t="s">
        <v>76</v>
      </c>
      <c r="AK48" s="41" t="s">
        <v>76</v>
      </c>
      <c r="AL48" s="97" t="str">
        <f t="shared" si="12"/>
        <v>BAJO</v>
      </c>
      <c r="AM48" s="42">
        <f t="shared" si="7"/>
        <v>0</v>
      </c>
      <c r="AN48" s="95" t="str">
        <f t="shared" si="13"/>
        <v> </v>
      </c>
      <c r="AO48" s="43" t="str">
        <f t="shared" si="14"/>
        <v> </v>
      </c>
      <c r="AP48" s="43" t="str">
        <f t="shared" si="15"/>
        <v> </v>
      </c>
      <c r="AQ48" s="43" t="str">
        <f t="shared" si="16"/>
        <v>X</v>
      </c>
      <c r="AR48" s="44" t="str">
        <f t="shared" si="17"/>
        <v>1312715XX</v>
      </c>
      <c r="AS48" s="18" t="str">
        <f t="shared" si="18"/>
        <v>1312715XX</v>
      </c>
      <c r="AU48" s="16"/>
      <c r="AV48" s="17"/>
      <c r="AW48" s="17"/>
      <c r="AX48" s="26" t="s">
        <v>219</v>
      </c>
      <c r="AY48" s="26">
        <v>13505</v>
      </c>
      <c r="AZ48" s="26" t="s">
        <v>220</v>
      </c>
      <c r="BB48" s="29"/>
      <c r="BD48" s="26" t="b">
        <f t="shared" si="0"/>
        <v>0</v>
      </c>
      <c r="BE48" s="26">
        <f t="shared" si="1"/>
        <v>13127</v>
      </c>
      <c r="BG48" s="26" t="b">
        <f t="shared" si="2"/>
        <v>0</v>
      </c>
      <c r="BH48" s="31" t="str">
        <f t="shared" si="3"/>
        <v>283</v>
      </c>
      <c r="BM48" s="96" t="s">
        <v>25</v>
      </c>
      <c r="BN48" s="91" t="str">
        <f t="shared" si="19"/>
        <v>BAJO</v>
      </c>
      <c r="BO48" s="91"/>
    </row>
    <row r="49" spans="1:67" ht="16.5" customHeight="1">
      <c r="A49" s="23">
        <v>46</v>
      </c>
      <c r="D49" s="7"/>
      <c r="G49" s="7" t="str">
        <f t="shared" si="8"/>
        <v>XX</v>
      </c>
      <c r="H49" s="7">
        <f t="shared" si="9"/>
        <v>0</v>
      </c>
      <c r="I49" s="7">
        <f t="shared" si="4"/>
        <v>0</v>
      </c>
      <c r="J49" s="7">
        <f t="shared" si="5"/>
        <v>0</v>
      </c>
      <c r="K49" s="7">
        <f t="shared" si="6"/>
        <v>0</v>
      </c>
      <c r="L49" s="7">
        <f t="shared" si="10"/>
        <v>0</v>
      </c>
      <c r="M49" s="7"/>
      <c r="N49" s="7"/>
      <c r="O49" s="7"/>
      <c r="P49" s="7"/>
      <c r="Q49" s="7"/>
      <c r="R49" s="7"/>
      <c r="S49" s="13"/>
      <c r="T49" s="56"/>
      <c r="U49" s="158"/>
      <c r="V49" s="157"/>
      <c r="W49" s="37" t="s">
        <v>208</v>
      </c>
      <c r="X49" s="38" t="str">
        <f t="shared" si="11"/>
        <v>283</v>
      </c>
      <c r="Y49" s="39" t="s">
        <v>58</v>
      </c>
      <c r="Z49" s="143" t="s">
        <v>40</v>
      </c>
      <c r="AA49" s="144"/>
      <c r="AB49" s="144"/>
      <c r="AC49" s="145"/>
      <c r="AD49" s="40"/>
      <c r="AE49" s="159" t="s">
        <v>41</v>
      </c>
      <c r="AF49" s="159"/>
      <c r="AG49" s="159"/>
      <c r="AH49" s="41"/>
      <c r="AI49" s="41" t="s">
        <v>76</v>
      </c>
      <c r="AJ49" s="41" t="s">
        <v>76</v>
      </c>
      <c r="AK49" s="41" t="s">
        <v>76</v>
      </c>
      <c r="AL49" s="97" t="str">
        <f t="shared" si="12"/>
        <v>BAJO</v>
      </c>
      <c r="AM49" s="42">
        <f t="shared" si="7"/>
        <v>0</v>
      </c>
      <c r="AN49" s="95" t="str">
        <f t="shared" si="13"/>
        <v> </v>
      </c>
      <c r="AO49" s="43" t="str">
        <f t="shared" si="14"/>
        <v> </v>
      </c>
      <c r="AP49" s="43" t="str">
        <f t="shared" si="15"/>
        <v> </v>
      </c>
      <c r="AQ49" s="43" t="str">
        <f t="shared" si="16"/>
        <v>X</v>
      </c>
      <c r="AR49" s="44" t="str">
        <f t="shared" si="17"/>
        <v>1312715XX</v>
      </c>
      <c r="AS49" s="18" t="str">
        <f t="shared" si="18"/>
        <v>1312715XX</v>
      </c>
      <c r="AU49" s="16"/>
      <c r="AV49" s="17"/>
      <c r="AW49" s="17"/>
      <c r="AX49" s="26" t="s">
        <v>221</v>
      </c>
      <c r="AY49" s="26">
        <v>13131</v>
      </c>
      <c r="AZ49" s="26" t="s">
        <v>222</v>
      </c>
      <c r="BB49" s="29"/>
      <c r="BD49" s="26" t="b">
        <f t="shared" si="0"/>
        <v>0</v>
      </c>
      <c r="BE49" s="26">
        <f t="shared" si="1"/>
        <v>13127</v>
      </c>
      <c r="BG49" s="26" t="b">
        <f t="shared" si="2"/>
        <v>0</v>
      </c>
      <c r="BH49" s="31" t="str">
        <f t="shared" si="3"/>
        <v>283</v>
      </c>
      <c r="BM49" s="96" t="s">
        <v>25</v>
      </c>
      <c r="BN49" s="91" t="str">
        <f t="shared" si="19"/>
        <v>BAJO</v>
      </c>
      <c r="BO49" s="91"/>
    </row>
    <row r="50" spans="1:77" ht="16.5" customHeight="1">
      <c r="A50" s="23">
        <v>47</v>
      </c>
      <c r="D50" s="7"/>
      <c r="G50" s="7" t="str">
        <f t="shared" si="8"/>
        <v>XX</v>
      </c>
      <c r="H50" s="7">
        <f t="shared" si="9"/>
        <v>0</v>
      </c>
      <c r="I50" s="7">
        <f t="shared" si="4"/>
        <v>0</v>
      </c>
      <c r="J50" s="7">
        <f t="shared" si="5"/>
        <v>0</v>
      </c>
      <c r="K50" s="7">
        <f t="shared" si="6"/>
        <v>0</v>
      </c>
      <c r="L50" s="7">
        <f t="shared" si="10"/>
        <v>0</v>
      </c>
      <c r="M50" s="7"/>
      <c r="N50" s="7"/>
      <c r="O50" s="7"/>
      <c r="P50" s="7"/>
      <c r="Q50" s="7"/>
      <c r="R50" s="7"/>
      <c r="S50" s="13"/>
      <c r="T50" s="56"/>
      <c r="U50" s="158"/>
      <c r="V50" s="157"/>
      <c r="W50" s="37" t="s">
        <v>208</v>
      </c>
      <c r="X50" s="38" t="str">
        <f t="shared" si="11"/>
        <v>283</v>
      </c>
      <c r="Y50" s="39" t="s">
        <v>58</v>
      </c>
      <c r="Z50" s="143" t="s">
        <v>40</v>
      </c>
      <c r="AA50" s="144"/>
      <c r="AB50" s="144"/>
      <c r="AC50" s="145"/>
      <c r="AD50" s="40"/>
      <c r="AE50" s="159" t="s">
        <v>41</v>
      </c>
      <c r="AF50" s="159"/>
      <c r="AG50" s="159"/>
      <c r="AH50" s="41"/>
      <c r="AI50" s="41" t="s">
        <v>76</v>
      </c>
      <c r="AJ50" s="41" t="s">
        <v>76</v>
      </c>
      <c r="AK50" s="41" t="s">
        <v>76</v>
      </c>
      <c r="AL50" s="97" t="str">
        <f t="shared" si="12"/>
        <v>BAJO</v>
      </c>
      <c r="AM50" s="42">
        <f t="shared" si="7"/>
        <v>0</v>
      </c>
      <c r="AN50" s="95" t="str">
        <f t="shared" si="13"/>
        <v> </v>
      </c>
      <c r="AO50" s="43" t="str">
        <f t="shared" si="14"/>
        <v> </v>
      </c>
      <c r="AP50" s="43" t="str">
        <f t="shared" si="15"/>
        <v> </v>
      </c>
      <c r="AQ50" s="43" t="str">
        <f t="shared" si="16"/>
        <v>X</v>
      </c>
      <c r="AR50" s="44" t="str">
        <f t="shared" si="17"/>
        <v>1312715XX</v>
      </c>
      <c r="AS50" s="18" t="str">
        <f t="shared" si="18"/>
        <v>1312715XX</v>
      </c>
      <c r="AU50" s="16"/>
      <c r="AV50" s="17"/>
      <c r="AW50" s="17"/>
      <c r="AX50" s="26" t="s">
        <v>134</v>
      </c>
      <c r="AY50" s="26">
        <v>13101</v>
      </c>
      <c r="AZ50" s="26" t="s">
        <v>223</v>
      </c>
      <c r="BB50" s="29"/>
      <c r="BD50" s="26" t="b">
        <f t="shared" si="0"/>
        <v>0</v>
      </c>
      <c r="BE50" s="26">
        <f t="shared" si="1"/>
        <v>13127</v>
      </c>
      <c r="BG50" s="26" t="b">
        <f t="shared" si="2"/>
        <v>0</v>
      </c>
      <c r="BH50" s="31" t="str">
        <f t="shared" si="3"/>
        <v>283</v>
      </c>
      <c r="BM50" s="96" t="s">
        <v>25</v>
      </c>
      <c r="BN50" s="91" t="str">
        <f t="shared" si="19"/>
        <v>BAJO</v>
      </c>
      <c r="BO50" s="91"/>
      <c r="BY50" s="12" t="s">
        <v>13</v>
      </c>
    </row>
    <row r="51" spans="1:67" ht="16.5" customHeight="1">
      <c r="A51" s="23">
        <v>48</v>
      </c>
      <c r="D51" s="7"/>
      <c r="G51" s="7" t="str">
        <f t="shared" si="8"/>
        <v>XX</v>
      </c>
      <c r="H51" s="7">
        <f t="shared" si="9"/>
        <v>0</v>
      </c>
      <c r="I51" s="7">
        <f t="shared" si="4"/>
        <v>0</v>
      </c>
      <c r="J51" s="7">
        <f t="shared" si="5"/>
        <v>0</v>
      </c>
      <c r="K51" s="7">
        <f t="shared" si="6"/>
        <v>0</v>
      </c>
      <c r="L51" s="7">
        <f t="shared" si="10"/>
        <v>0</v>
      </c>
      <c r="M51" s="7"/>
      <c r="N51" s="7"/>
      <c r="O51" s="7"/>
      <c r="P51" s="7"/>
      <c r="Q51" s="7"/>
      <c r="R51" s="7"/>
      <c r="S51" s="13"/>
      <c r="T51" s="56"/>
      <c r="U51" s="158"/>
      <c r="V51" s="157"/>
      <c r="W51" s="37" t="s">
        <v>208</v>
      </c>
      <c r="X51" s="38" t="str">
        <f t="shared" si="11"/>
        <v>283</v>
      </c>
      <c r="Y51" s="39" t="s">
        <v>58</v>
      </c>
      <c r="Z51" s="143" t="s">
        <v>40</v>
      </c>
      <c r="AA51" s="144"/>
      <c r="AB51" s="144"/>
      <c r="AC51" s="145"/>
      <c r="AD51" s="40"/>
      <c r="AE51" s="159" t="s">
        <v>41</v>
      </c>
      <c r="AF51" s="159"/>
      <c r="AG51" s="159"/>
      <c r="AH51" s="41"/>
      <c r="AI51" s="41" t="s">
        <v>76</v>
      </c>
      <c r="AJ51" s="41" t="s">
        <v>76</v>
      </c>
      <c r="AK51" s="41" t="s">
        <v>76</v>
      </c>
      <c r="AL51" s="97" t="str">
        <f t="shared" si="12"/>
        <v>BAJO</v>
      </c>
      <c r="AM51" s="42">
        <f t="shared" si="7"/>
        <v>0</v>
      </c>
      <c r="AN51" s="95" t="str">
        <f t="shared" si="13"/>
        <v> </v>
      </c>
      <c r="AO51" s="43" t="str">
        <f t="shared" si="14"/>
        <v> </v>
      </c>
      <c r="AP51" s="43" t="str">
        <f t="shared" si="15"/>
        <v> </v>
      </c>
      <c r="AQ51" s="43" t="str">
        <f t="shared" si="16"/>
        <v>X</v>
      </c>
      <c r="AR51" s="44" t="str">
        <f t="shared" si="17"/>
        <v>1312715XX</v>
      </c>
      <c r="AS51" s="18" t="str">
        <f t="shared" si="18"/>
        <v>1312715XX</v>
      </c>
      <c r="AT51" s="12" t="s">
        <v>42</v>
      </c>
      <c r="AU51" s="16"/>
      <c r="AV51" s="17"/>
      <c r="AW51" s="17"/>
      <c r="AX51" s="26" t="s">
        <v>137</v>
      </c>
      <c r="AY51" s="26">
        <v>13601</v>
      </c>
      <c r="AZ51" s="26" t="s">
        <v>224</v>
      </c>
      <c r="BB51" s="29"/>
      <c r="BD51" s="26" t="b">
        <f t="shared" si="0"/>
        <v>0</v>
      </c>
      <c r="BE51" s="26">
        <f t="shared" si="1"/>
        <v>13127</v>
      </c>
      <c r="BG51" s="26" t="b">
        <f t="shared" si="2"/>
        <v>0</v>
      </c>
      <c r="BH51" s="31" t="str">
        <f t="shared" si="3"/>
        <v>283</v>
      </c>
      <c r="BM51" s="96" t="s">
        <v>25</v>
      </c>
      <c r="BN51" s="91" t="str">
        <f t="shared" si="19"/>
        <v>BAJO</v>
      </c>
      <c r="BO51" s="91"/>
    </row>
    <row r="52" spans="1:67" ht="16.5" customHeight="1">
      <c r="A52" s="23">
        <v>49</v>
      </c>
      <c r="D52" s="7"/>
      <c r="G52" s="7" t="str">
        <f t="shared" si="8"/>
        <v>XX</v>
      </c>
      <c r="H52" s="7">
        <f t="shared" si="9"/>
        <v>0</v>
      </c>
      <c r="I52" s="7">
        <f t="shared" si="4"/>
        <v>0</v>
      </c>
      <c r="J52" s="7">
        <f t="shared" si="5"/>
        <v>0</v>
      </c>
      <c r="K52" s="7">
        <f t="shared" si="6"/>
        <v>0</v>
      </c>
      <c r="L52" s="7">
        <f t="shared" si="10"/>
        <v>0</v>
      </c>
      <c r="M52" s="7"/>
      <c r="N52" s="7"/>
      <c r="O52" s="7"/>
      <c r="P52" s="7"/>
      <c r="Q52" s="7"/>
      <c r="R52" s="7"/>
      <c r="S52" s="13"/>
      <c r="T52" s="56"/>
      <c r="U52" s="158"/>
      <c r="V52" s="157"/>
      <c r="W52" s="37" t="s">
        <v>208</v>
      </c>
      <c r="X52" s="38" t="str">
        <f t="shared" si="11"/>
        <v>283</v>
      </c>
      <c r="Y52" s="39" t="s">
        <v>58</v>
      </c>
      <c r="Z52" s="143" t="s">
        <v>40</v>
      </c>
      <c r="AA52" s="144"/>
      <c r="AB52" s="144"/>
      <c r="AC52" s="145"/>
      <c r="AD52" s="40"/>
      <c r="AE52" s="159" t="s">
        <v>41</v>
      </c>
      <c r="AF52" s="159"/>
      <c r="AG52" s="159"/>
      <c r="AH52" s="41"/>
      <c r="AI52" s="41" t="s">
        <v>76</v>
      </c>
      <c r="AJ52" s="41" t="s">
        <v>76</v>
      </c>
      <c r="AK52" s="41" t="s">
        <v>76</v>
      </c>
      <c r="AL52" s="97" t="str">
        <f t="shared" si="12"/>
        <v>BAJO</v>
      </c>
      <c r="AM52" s="42">
        <f t="shared" si="7"/>
        <v>0</v>
      </c>
      <c r="AN52" s="95" t="str">
        <f t="shared" si="13"/>
        <v> </v>
      </c>
      <c r="AO52" s="43" t="str">
        <f t="shared" si="14"/>
        <v> </v>
      </c>
      <c r="AP52" s="43" t="str">
        <f t="shared" si="15"/>
        <v> </v>
      </c>
      <c r="AQ52" s="43" t="str">
        <f t="shared" si="16"/>
        <v>X</v>
      </c>
      <c r="AR52" s="44" t="str">
        <f t="shared" si="17"/>
        <v>1312715XX</v>
      </c>
      <c r="AS52" s="18" t="str">
        <f t="shared" si="18"/>
        <v>1312715XX</v>
      </c>
      <c r="AU52" s="16"/>
      <c r="AV52" s="17"/>
      <c r="AW52" s="17"/>
      <c r="AX52" s="26" t="s">
        <v>225</v>
      </c>
      <c r="AY52" s="26">
        <v>13303</v>
      </c>
      <c r="AZ52" s="26" t="s">
        <v>226</v>
      </c>
      <c r="BB52" s="29"/>
      <c r="BD52" s="26" t="b">
        <f t="shared" si="0"/>
        <v>0</v>
      </c>
      <c r="BE52" s="26">
        <f t="shared" si="1"/>
        <v>13127</v>
      </c>
      <c r="BG52" s="26" t="b">
        <f t="shared" si="2"/>
        <v>0</v>
      </c>
      <c r="BH52" s="31" t="str">
        <f t="shared" si="3"/>
        <v>283</v>
      </c>
      <c r="BM52" s="96" t="s">
        <v>25</v>
      </c>
      <c r="BN52" s="91" t="str">
        <f t="shared" si="19"/>
        <v>BAJO</v>
      </c>
      <c r="BO52" s="91"/>
    </row>
    <row r="53" spans="1:67" ht="16.5" customHeight="1">
      <c r="A53" s="23">
        <v>50</v>
      </c>
      <c r="D53" s="7"/>
      <c r="G53" s="7" t="str">
        <f t="shared" si="8"/>
        <v>XX</v>
      </c>
      <c r="H53" s="7">
        <f t="shared" si="9"/>
        <v>0</v>
      </c>
      <c r="I53" s="7">
        <f t="shared" si="4"/>
        <v>0</v>
      </c>
      <c r="J53" s="7">
        <f t="shared" si="5"/>
        <v>0</v>
      </c>
      <c r="K53" s="7">
        <f t="shared" si="6"/>
        <v>0</v>
      </c>
      <c r="L53" s="7">
        <f t="shared" si="10"/>
        <v>0</v>
      </c>
      <c r="M53" s="7"/>
      <c r="N53" s="7"/>
      <c r="O53" s="7"/>
      <c r="P53" s="7"/>
      <c r="Q53" s="7"/>
      <c r="R53" s="7"/>
      <c r="S53" s="13"/>
      <c r="T53" s="56"/>
      <c r="U53" s="157"/>
      <c r="V53" s="157"/>
      <c r="W53" s="37" t="s">
        <v>208</v>
      </c>
      <c r="X53" s="38" t="str">
        <f t="shared" si="11"/>
        <v>283</v>
      </c>
      <c r="Y53" s="39" t="s">
        <v>58</v>
      </c>
      <c r="Z53" s="143" t="s">
        <v>40</v>
      </c>
      <c r="AA53" s="144"/>
      <c r="AB53" s="144"/>
      <c r="AC53" s="145"/>
      <c r="AD53" s="40"/>
      <c r="AE53" s="159" t="s">
        <v>41</v>
      </c>
      <c r="AF53" s="159"/>
      <c r="AG53" s="159"/>
      <c r="AH53" s="41"/>
      <c r="AI53" s="41" t="s">
        <v>76</v>
      </c>
      <c r="AJ53" s="41" t="s">
        <v>76</v>
      </c>
      <c r="AK53" s="41" t="s">
        <v>76</v>
      </c>
      <c r="AL53" s="97" t="str">
        <f t="shared" si="12"/>
        <v>BAJO</v>
      </c>
      <c r="AM53" s="42">
        <f t="shared" si="7"/>
        <v>0</v>
      </c>
      <c r="AN53" s="95" t="str">
        <f t="shared" si="13"/>
        <v> </v>
      </c>
      <c r="AO53" s="43" t="str">
        <f t="shared" si="14"/>
        <v> </v>
      </c>
      <c r="AP53" s="43" t="str">
        <f t="shared" si="15"/>
        <v> </v>
      </c>
      <c r="AQ53" s="43" t="str">
        <f t="shared" si="16"/>
        <v>X</v>
      </c>
      <c r="AR53" s="44" t="str">
        <f t="shared" si="17"/>
        <v>1312715XX</v>
      </c>
      <c r="AS53" s="18" t="str">
        <f t="shared" si="18"/>
        <v>1312715XX</v>
      </c>
      <c r="AU53" s="16"/>
      <c r="AV53" s="17"/>
      <c r="AW53" s="17"/>
      <c r="AX53" s="26" t="s">
        <v>227</v>
      </c>
      <c r="AY53" s="26">
        <v>13132</v>
      </c>
      <c r="AZ53" s="26" t="s">
        <v>228</v>
      </c>
      <c r="BB53" s="29"/>
      <c r="BD53" s="26" t="b">
        <f t="shared" si="0"/>
        <v>0</v>
      </c>
      <c r="BE53" s="26">
        <f t="shared" si="1"/>
        <v>13127</v>
      </c>
      <c r="BG53" s="26" t="b">
        <f t="shared" si="2"/>
        <v>0</v>
      </c>
      <c r="BH53" s="31" t="str">
        <f t="shared" si="3"/>
        <v>283</v>
      </c>
      <c r="BM53" s="96" t="s">
        <v>25</v>
      </c>
      <c r="BN53" s="91" t="str">
        <f t="shared" si="19"/>
        <v>BAJO</v>
      </c>
      <c r="BO53" s="91"/>
    </row>
    <row r="54" spans="1:67" ht="16.5" customHeight="1" thickBot="1">
      <c r="A54" s="23">
        <v>51</v>
      </c>
      <c r="D54" s="7"/>
      <c r="G54" s="7" t="str">
        <f t="shared" si="8"/>
        <v>XX</v>
      </c>
      <c r="H54" s="7">
        <f t="shared" si="9"/>
        <v>0</v>
      </c>
      <c r="I54" s="7">
        <f t="shared" si="4"/>
        <v>0</v>
      </c>
      <c r="J54" s="7">
        <f t="shared" si="5"/>
        <v>0</v>
      </c>
      <c r="K54" s="7">
        <f t="shared" si="6"/>
        <v>0</v>
      </c>
      <c r="L54" s="7">
        <f t="shared" si="10"/>
        <v>0</v>
      </c>
      <c r="M54" s="7"/>
      <c r="N54" s="7"/>
      <c r="O54" s="7"/>
      <c r="P54" s="7"/>
      <c r="Q54" s="7"/>
      <c r="R54" s="7"/>
      <c r="S54" s="13"/>
      <c r="T54" s="56"/>
      <c r="U54" s="157"/>
      <c r="V54" s="157"/>
      <c r="W54" s="37" t="s">
        <v>208</v>
      </c>
      <c r="X54" s="38" t="str">
        <f t="shared" si="11"/>
        <v>283</v>
      </c>
      <c r="Y54" s="39" t="s">
        <v>58</v>
      </c>
      <c r="Z54" s="143" t="s">
        <v>40</v>
      </c>
      <c r="AA54" s="144"/>
      <c r="AB54" s="144"/>
      <c r="AC54" s="145"/>
      <c r="AD54" s="40"/>
      <c r="AE54" s="159" t="s">
        <v>41</v>
      </c>
      <c r="AF54" s="159"/>
      <c r="AG54" s="159"/>
      <c r="AH54" s="41"/>
      <c r="AI54" s="41" t="s">
        <v>76</v>
      </c>
      <c r="AJ54" s="41" t="s">
        <v>76</v>
      </c>
      <c r="AK54" s="41" t="s">
        <v>76</v>
      </c>
      <c r="AL54" s="97" t="str">
        <f t="shared" si="12"/>
        <v>BAJO</v>
      </c>
      <c r="AM54" s="42">
        <f t="shared" si="7"/>
        <v>0</v>
      </c>
      <c r="AN54" s="95" t="str">
        <f t="shared" si="13"/>
        <v> </v>
      </c>
      <c r="AO54" s="43" t="str">
        <f t="shared" si="14"/>
        <v> </v>
      </c>
      <c r="AP54" s="43" t="str">
        <f t="shared" si="15"/>
        <v> </v>
      </c>
      <c r="AQ54" s="43" t="str">
        <f t="shared" si="16"/>
        <v>X</v>
      </c>
      <c r="AR54" s="44" t="str">
        <f t="shared" si="17"/>
        <v>1312715XX</v>
      </c>
      <c r="AS54" s="18" t="str">
        <f t="shared" si="18"/>
        <v>1312715XX</v>
      </c>
      <c r="AU54" s="16"/>
      <c r="AV54" s="17"/>
      <c r="AW54" s="17"/>
      <c r="BB54" s="29"/>
      <c r="BD54" s="26" t="b">
        <f t="shared" si="0"/>
        <v>0</v>
      </c>
      <c r="BE54" s="26">
        <f t="shared" si="1"/>
        <v>13127</v>
      </c>
      <c r="BG54" s="26" t="b">
        <f t="shared" si="2"/>
        <v>0</v>
      </c>
      <c r="BH54" s="31" t="str">
        <f t="shared" si="3"/>
        <v>283</v>
      </c>
      <c r="BM54" s="96" t="s">
        <v>25</v>
      </c>
      <c r="BN54" s="91" t="str">
        <f t="shared" si="19"/>
        <v>BAJO</v>
      </c>
      <c r="BO54" s="91"/>
    </row>
    <row r="55" spans="1:66" ht="16.5" customHeight="1" thickBot="1">
      <c r="A55" s="24">
        <v>52</v>
      </c>
      <c r="D55" s="7"/>
      <c r="G55" s="7" t="str">
        <f t="shared" si="8"/>
        <v>XX</v>
      </c>
      <c r="H55" s="7">
        <f t="shared" si="9"/>
        <v>0</v>
      </c>
      <c r="I55" s="7">
        <f t="shared" si="4"/>
        <v>0</v>
      </c>
      <c r="J55" s="7">
        <f t="shared" si="5"/>
        <v>0</v>
      </c>
      <c r="K55" s="7">
        <f t="shared" si="6"/>
        <v>0</v>
      </c>
      <c r="L55" s="7">
        <f t="shared" si="10"/>
        <v>0</v>
      </c>
      <c r="M55" s="7"/>
      <c r="N55" s="7"/>
      <c r="O55" s="7"/>
      <c r="P55" s="7"/>
      <c r="Q55" s="7"/>
      <c r="R55" s="7"/>
      <c r="S55" s="13"/>
      <c r="T55" s="56"/>
      <c r="U55" s="157"/>
      <c r="V55" s="157"/>
      <c r="W55" s="37" t="s">
        <v>208</v>
      </c>
      <c r="X55" s="38" t="str">
        <f t="shared" si="11"/>
        <v>283</v>
      </c>
      <c r="Y55" s="39" t="s">
        <v>58</v>
      </c>
      <c r="Z55" s="143" t="s">
        <v>40</v>
      </c>
      <c r="AA55" s="144"/>
      <c r="AB55" s="144"/>
      <c r="AC55" s="145"/>
      <c r="AD55" s="40"/>
      <c r="AE55" s="159" t="s">
        <v>41</v>
      </c>
      <c r="AF55" s="159"/>
      <c r="AG55" s="159"/>
      <c r="AH55" s="41"/>
      <c r="AI55" s="41" t="s">
        <v>76</v>
      </c>
      <c r="AJ55" s="41" t="s">
        <v>76</v>
      </c>
      <c r="AK55" s="41" t="s">
        <v>76</v>
      </c>
      <c r="AL55" s="97" t="str">
        <f t="shared" si="12"/>
        <v>BAJO</v>
      </c>
      <c r="AM55" s="42">
        <f t="shared" si="7"/>
        <v>0</v>
      </c>
      <c r="AN55" s="95" t="str">
        <f t="shared" si="13"/>
        <v> </v>
      </c>
      <c r="AO55" s="43" t="str">
        <f t="shared" si="14"/>
        <v> </v>
      </c>
      <c r="AP55" s="43" t="str">
        <f t="shared" si="15"/>
        <v> </v>
      </c>
      <c r="AQ55" s="43" t="str">
        <f t="shared" si="16"/>
        <v>X</v>
      </c>
      <c r="AR55" s="44" t="str">
        <f t="shared" si="17"/>
        <v>1312715XX</v>
      </c>
      <c r="AS55" s="18" t="str">
        <f t="shared" si="18"/>
        <v>1312715XX</v>
      </c>
      <c r="AU55" s="16"/>
      <c r="AV55" s="17"/>
      <c r="AW55" s="17"/>
      <c r="BB55" s="29"/>
      <c r="BD55" s="26" t="b">
        <f t="shared" si="0"/>
        <v>0</v>
      </c>
      <c r="BE55" s="26">
        <f t="shared" si="1"/>
        <v>13127</v>
      </c>
      <c r="BG55" s="26" t="b">
        <f t="shared" si="2"/>
        <v>0</v>
      </c>
      <c r="BH55" s="26" t="str">
        <f t="shared" si="3"/>
        <v>283</v>
      </c>
      <c r="BM55" s="96" t="s">
        <v>25</v>
      </c>
      <c r="BN55" s="91" t="str">
        <f t="shared" si="19"/>
        <v>BAJO</v>
      </c>
    </row>
    <row r="56" spans="1:66" ht="16.5" customHeight="1" thickBot="1">
      <c r="A56" s="24">
        <v>53</v>
      </c>
      <c r="D56" s="7"/>
      <c r="G56" s="7" t="str">
        <f t="shared" si="8"/>
        <v>XX</v>
      </c>
      <c r="H56" s="7">
        <f t="shared" si="9"/>
        <v>0</v>
      </c>
      <c r="I56" s="7">
        <f aca="true" t="shared" si="20" ref="I56:I87">IF(AE56=$AE$22,$AE$23,IF(AE56=$AF$22,$AF$23,IF(AE56=$AG$22,$AG$23,IF(AE56=$AH$22,0))))</f>
        <v>0</v>
      </c>
      <c r="J56" s="7">
        <f aca="true" t="shared" si="21" ref="J56:J87">IF(AI56=$AI$22,$AI$23,IF($AI$22=$G$15,0,0))</f>
        <v>0</v>
      </c>
      <c r="K56" s="7">
        <f aca="true" t="shared" si="22" ref="K56:K87">IF(AJ56=$AJ$22,$AJ$23,IF($AJ$22=$H$15,0,0))</f>
        <v>0</v>
      </c>
      <c r="L56" s="7">
        <f t="shared" si="10"/>
        <v>0</v>
      </c>
      <c r="M56" s="7"/>
      <c r="N56" s="7"/>
      <c r="O56" s="7"/>
      <c r="P56" s="7"/>
      <c r="Q56" s="7"/>
      <c r="R56" s="7"/>
      <c r="S56" s="13"/>
      <c r="T56" s="56"/>
      <c r="U56" s="157"/>
      <c r="V56" s="157"/>
      <c r="W56" s="37" t="s">
        <v>208</v>
      </c>
      <c r="X56" s="38" t="str">
        <f t="shared" si="11"/>
        <v>283</v>
      </c>
      <c r="Y56" s="39" t="s">
        <v>58</v>
      </c>
      <c r="Z56" s="143" t="s">
        <v>40</v>
      </c>
      <c r="AA56" s="144"/>
      <c r="AB56" s="144"/>
      <c r="AC56" s="145"/>
      <c r="AD56" s="40"/>
      <c r="AE56" s="159" t="s">
        <v>41</v>
      </c>
      <c r="AF56" s="159"/>
      <c r="AG56" s="159"/>
      <c r="AH56" s="41"/>
      <c r="AI56" s="41" t="s">
        <v>76</v>
      </c>
      <c r="AJ56" s="41" t="s">
        <v>76</v>
      </c>
      <c r="AK56" s="41" t="s">
        <v>76</v>
      </c>
      <c r="AL56" s="97" t="str">
        <f t="shared" si="12"/>
        <v>BAJO</v>
      </c>
      <c r="AM56" s="42">
        <f aca="true" t="shared" si="23" ref="AM56:AM87">H56+I56+J56+K56+L56</f>
        <v>0</v>
      </c>
      <c r="AN56" s="95" t="str">
        <f t="shared" si="13"/>
        <v> </v>
      </c>
      <c r="AO56" s="43" t="str">
        <f t="shared" si="14"/>
        <v> </v>
      </c>
      <c r="AP56" s="43" t="str">
        <f t="shared" si="15"/>
        <v> </v>
      </c>
      <c r="AQ56" s="43" t="str">
        <f t="shared" si="16"/>
        <v>X</v>
      </c>
      <c r="AR56" s="44" t="str">
        <f t="shared" si="17"/>
        <v>1312715XX</v>
      </c>
      <c r="AS56" s="18" t="str">
        <f t="shared" si="18"/>
        <v>1312715XX</v>
      </c>
      <c r="AU56" s="16"/>
      <c r="AV56" s="17"/>
      <c r="AW56" s="17"/>
      <c r="BB56" s="29"/>
      <c r="BD56" s="26" t="b">
        <f t="shared" si="0"/>
        <v>0</v>
      </c>
      <c r="BE56" s="26">
        <f t="shared" si="1"/>
        <v>13127</v>
      </c>
      <c r="BG56" s="26" t="b">
        <f t="shared" si="2"/>
        <v>0</v>
      </c>
      <c r="BH56" s="26" t="str">
        <f t="shared" si="3"/>
        <v>283</v>
      </c>
      <c r="BM56" s="96" t="s">
        <v>25</v>
      </c>
      <c r="BN56" s="91" t="str">
        <f t="shared" si="19"/>
        <v>BAJO</v>
      </c>
    </row>
    <row r="57" spans="1:66" ht="16.5" customHeight="1">
      <c r="A57" s="23">
        <v>54</v>
      </c>
      <c r="D57" s="7"/>
      <c r="E57" s="12" t="s">
        <v>35</v>
      </c>
      <c r="G57" s="7" t="str">
        <f t="shared" si="8"/>
        <v>XX</v>
      </c>
      <c r="H57" s="7">
        <f t="shared" si="9"/>
        <v>0</v>
      </c>
      <c r="I57" s="7">
        <f t="shared" si="20"/>
        <v>0</v>
      </c>
      <c r="J57" s="7">
        <f t="shared" si="21"/>
        <v>0</v>
      </c>
      <c r="K57" s="7">
        <f t="shared" si="22"/>
        <v>0</v>
      </c>
      <c r="L57" s="7">
        <f aca="true" t="shared" si="24" ref="L57:L88">IF(AK57=$AK$22,$AK$23,IF(AK55=$I$15,0,0))</f>
        <v>0</v>
      </c>
      <c r="M57" s="7"/>
      <c r="N57" s="7"/>
      <c r="O57" s="7"/>
      <c r="P57" s="7"/>
      <c r="Q57" s="7"/>
      <c r="R57" s="7"/>
      <c r="S57" s="13"/>
      <c r="T57" s="56"/>
      <c r="U57" s="157"/>
      <c r="V57" s="157"/>
      <c r="W57" s="37" t="s">
        <v>208</v>
      </c>
      <c r="X57" s="38" t="str">
        <f t="shared" si="11"/>
        <v>283</v>
      </c>
      <c r="Y57" s="39" t="s">
        <v>58</v>
      </c>
      <c r="Z57" s="143" t="s">
        <v>40</v>
      </c>
      <c r="AA57" s="144"/>
      <c r="AB57" s="144"/>
      <c r="AC57" s="145"/>
      <c r="AD57" s="40"/>
      <c r="AE57" s="159" t="s">
        <v>41</v>
      </c>
      <c r="AF57" s="159"/>
      <c r="AG57" s="159"/>
      <c r="AH57" s="41"/>
      <c r="AI57" s="41" t="s">
        <v>76</v>
      </c>
      <c r="AJ57" s="41" t="s">
        <v>76</v>
      </c>
      <c r="AK57" s="41" t="s">
        <v>76</v>
      </c>
      <c r="AL57" s="97" t="str">
        <f t="shared" si="12"/>
        <v>BAJO</v>
      </c>
      <c r="AM57" s="42">
        <f t="shared" si="23"/>
        <v>0</v>
      </c>
      <c r="AN57" s="95" t="str">
        <f t="shared" si="13"/>
        <v> </v>
      </c>
      <c r="AO57" s="43" t="str">
        <f t="shared" si="14"/>
        <v> </v>
      </c>
      <c r="AP57" s="43" t="str">
        <f t="shared" si="15"/>
        <v> </v>
      </c>
      <c r="AQ57" s="43" t="str">
        <f t="shared" si="16"/>
        <v>X</v>
      </c>
      <c r="AR57" s="44" t="str">
        <f t="shared" si="17"/>
        <v>1312715XX</v>
      </c>
      <c r="AS57" s="18" t="str">
        <f t="shared" si="18"/>
        <v>1312715XX</v>
      </c>
      <c r="AU57" s="16"/>
      <c r="AV57" s="17"/>
      <c r="AW57" s="17"/>
      <c r="BM57" s="96" t="s">
        <v>25</v>
      </c>
      <c r="BN57" s="91" t="str">
        <f t="shared" si="19"/>
        <v>BAJO</v>
      </c>
    </row>
    <row r="58" spans="1:66" ht="16.5" customHeight="1">
      <c r="A58" s="23">
        <v>55</v>
      </c>
      <c r="D58" s="7"/>
      <c r="G58" s="7" t="str">
        <f t="shared" si="8"/>
        <v>XX</v>
      </c>
      <c r="H58" s="7">
        <f t="shared" si="9"/>
        <v>0</v>
      </c>
      <c r="I58" s="7">
        <f t="shared" si="20"/>
        <v>0</v>
      </c>
      <c r="J58" s="7">
        <f t="shared" si="21"/>
        <v>0</v>
      </c>
      <c r="K58" s="7">
        <f t="shared" si="22"/>
        <v>0</v>
      </c>
      <c r="L58" s="7">
        <f t="shared" si="24"/>
        <v>0</v>
      </c>
      <c r="M58" s="7"/>
      <c r="N58" s="7"/>
      <c r="O58" s="7"/>
      <c r="P58" s="7"/>
      <c r="Q58" s="7"/>
      <c r="R58" s="7"/>
      <c r="S58" s="13"/>
      <c r="T58" s="56"/>
      <c r="U58" s="157"/>
      <c r="V58" s="157"/>
      <c r="W58" s="37" t="s">
        <v>208</v>
      </c>
      <c r="X58" s="38" t="str">
        <f t="shared" si="11"/>
        <v>283</v>
      </c>
      <c r="Y58" s="39" t="s">
        <v>58</v>
      </c>
      <c r="Z58" s="143" t="s">
        <v>40</v>
      </c>
      <c r="AA58" s="144"/>
      <c r="AB58" s="144"/>
      <c r="AC58" s="145"/>
      <c r="AD58" s="40"/>
      <c r="AE58" s="159" t="s">
        <v>41</v>
      </c>
      <c r="AF58" s="159"/>
      <c r="AG58" s="159"/>
      <c r="AH58" s="41"/>
      <c r="AI58" s="41" t="s">
        <v>76</v>
      </c>
      <c r="AJ58" s="41" t="s">
        <v>76</v>
      </c>
      <c r="AK58" s="41" t="s">
        <v>76</v>
      </c>
      <c r="AL58" s="97" t="str">
        <f t="shared" si="12"/>
        <v>BAJO</v>
      </c>
      <c r="AM58" s="42">
        <f t="shared" si="23"/>
        <v>0</v>
      </c>
      <c r="AN58" s="95" t="str">
        <f t="shared" si="13"/>
        <v> </v>
      </c>
      <c r="AO58" s="43" t="str">
        <f t="shared" si="14"/>
        <v> </v>
      </c>
      <c r="AP58" s="43" t="str">
        <f t="shared" si="15"/>
        <v> </v>
      </c>
      <c r="AQ58" s="43" t="str">
        <f t="shared" si="16"/>
        <v>X</v>
      </c>
      <c r="AR58" s="44" t="str">
        <f t="shared" si="17"/>
        <v>1312715XX</v>
      </c>
      <c r="AS58" s="18" t="str">
        <f t="shared" si="18"/>
        <v>1312715XX</v>
      </c>
      <c r="AU58" s="16"/>
      <c r="AV58" s="17"/>
      <c r="AW58" s="17"/>
      <c r="BM58" s="96" t="s">
        <v>25</v>
      </c>
      <c r="BN58" s="91" t="str">
        <f t="shared" si="19"/>
        <v>BAJO</v>
      </c>
    </row>
    <row r="59" spans="1:66" ht="16.5" customHeight="1">
      <c r="A59" s="23">
        <v>56</v>
      </c>
      <c r="D59" s="6"/>
      <c r="G59" s="7" t="str">
        <f t="shared" si="8"/>
        <v>XX</v>
      </c>
      <c r="H59" s="7">
        <f t="shared" si="9"/>
        <v>0</v>
      </c>
      <c r="I59" s="7">
        <f t="shared" si="20"/>
        <v>0</v>
      </c>
      <c r="J59" s="7">
        <f t="shared" si="21"/>
        <v>0</v>
      </c>
      <c r="K59" s="7">
        <f t="shared" si="22"/>
        <v>0</v>
      </c>
      <c r="L59" s="7">
        <f t="shared" si="24"/>
        <v>0</v>
      </c>
      <c r="M59" s="7"/>
      <c r="N59" s="7"/>
      <c r="O59" s="7"/>
      <c r="P59" s="7"/>
      <c r="Q59" s="7"/>
      <c r="R59" s="7"/>
      <c r="S59" s="13"/>
      <c r="T59" s="56"/>
      <c r="U59" s="157"/>
      <c r="V59" s="157"/>
      <c r="W59" s="37" t="s">
        <v>208</v>
      </c>
      <c r="X59" s="38" t="str">
        <f t="shared" si="11"/>
        <v>283</v>
      </c>
      <c r="Y59" s="39" t="s">
        <v>58</v>
      </c>
      <c r="Z59" s="143" t="s">
        <v>40</v>
      </c>
      <c r="AA59" s="144"/>
      <c r="AB59" s="144"/>
      <c r="AC59" s="145"/>
      <c r="AD59" s="40"/>
      <c r="AE59" s="159" t="s">
        <v>41</v>
      </c>
      <c r="AF59" s="159"/>
      <c r="AG59" s="159"/>
      <c r="AH59" s="41"/>
      <c r="AI59" s="41" t="s">
        <v>76</v>
      </c>
      <c r="AJ59" s="41" t="s">
        <v>76</v>
      </c>
      <c r="AK59" s="41" t="s">
        <v>76</v>
      </c>
      <c r="AL59" s="97" t="str">
        <f t="shared" si="12"/>
        <v>BAJO</v>
      </c>
      <c r="AM59" s="42">
        <f t="shared" si="23"/>
        <v>0</v>
      </c>
      <c r="AN59" s="95" t="str">
        <f t="shared" si="13"/>
        <v> </v>
      </c>
      <c r="AO59" s="43" t="str">
        <f t="shared" si="14"/>
        <v> </v>
      </c>
      <c r="AP59" s="43" t="str">
        <f t="shared" si="15"/>
        <v> </v>
      </c>
      <c r="AQ59" s="43" t="str">
        <f t="shared" si="16"/>
        <v>X</v>
      </c>
      <c r="AR59" s="44" t="str">
        <f t="shared" si="17"/>
        <v>1312715XX</v>
      </c>
      <c r="AS59" s="18" t="str">
        <f t="shared" si="18"/>
        <v>1312715XX</v>
      </c>
      <c r="AU59" s="16"/>
      <c r="AV59" s="17"/>
      <c r="AW59" s="17"/>
      <c r="BM59" s="96" t="s">
        <v>25</v>
      </c>
      <c r="BN59" s="91" t="str">
        <f t="shared" si="19"/>
        <v>BAJO</v>
      </c>
    </row>
    <row r="60" spans="1:66" ht="16.5" customHeight="1">
      <c r="A60" s="23">
        <v>57</v>
      </c>
      <c r="G60" s="7" t="str">
        <f t="shared" si="8"/>
        <v>XX</v>
      </c>
      <c r="H60" s="7">
        <f t="shared" si="9"/>
        <v>0</v>
      </c>
      <c r="I60" s="7">
        <f t="shared" si="20"/>
        <v>0</v>
      </c>
      <c r="J60" s="7">
        <f t="shared" si="21"/>
        <v>0</v>
      </c>
      <c r="K60" s="7">
        <f t="shared" si="22"/>
        <v>0</v>
      </c>
      <c r="L60" s="7">
        <f t="shared" si="24"/>
        <v>0</v>
      </c>
      <c r="M60" s="7"/>
      <c r="N60" s="7"/>
      <c r="O60" s="7"/>
      <c r="P60" s="7"/>
      <c r="Q60" s="7"/>
      <c r="R60" s="7"/>
      <c r="S60" s="13"/>
      <c r="T60" s="56"/>
      <c r="U60" s="157"/>
      <c r="V60" s="157"/>
      <c r="W60" s="37" t="s">
        <v>208</v>
      </c>
      <c r="X60" s="38" t="str">
        <f t="shared" si="11"/>
        <v>283</v>
      </c>
      <c r="Y60" s="39" t="s">
        <v>58</v>
      </c>
      <c r="Z60" s="143" t="s">
        <v>40</v>
      </c>
      <c r="AA60" s="144"/>
      <c r="AB60" s="144"/>
      <c r="AC60" s="145"/>
      <c r="AD60" s="40"/>
      <c r="AE60" s="159" t="s">
        <v>41</v>
      </c>
      <c r="AF60" s="159"/>
      <c r="AG60" s="159"/>
      <c r="AH60" s="41"/>
      <c r="AI60" s="41" t="s">
        <v>76</v>
      </c>
      <c r="AJ60" s="41" t="s">
        <v>76</v>
      </c>
      <c r="AK60" s="41" t="s">
        <v>76</v>
      </c>
      <c r="AL60" s="97" t="str">
        <f t="shared" si="12"/>
        <v>BAJO</v>
      </c>
      <c r="AM60" s="42">
        <f t="shared" si="23"/>
        <v>0</v>
      </c>
      <c r="AN60" s="95" t="str">
        <f t="shared" si="13"/>
        <v> </v>
      </c>
      <c r="AO60" s="43" t="str">
        <f t="shared" si="14"/>
        <v> </v>
      </c>
      <c r="AP60" s="43" t="str">
        <f t="shared" si="15"/>
        <v> </v>
      </c>
      <c r="AQ60" s="43" t="str">
        <f t="shared" si="16"/>
        <v>X</v>
      </c>
      <c r="AR60" s="44" t="str">
        <f t="shared" si="17"/>
        <v>1312715XX</v>
      </c>
      <c r="AS60" s="18" t="str">
        <f t="shared" si="18"/>
        <v>1312715XX</v>
      </c>
      <c r="AU60" s="16"/>
      <c r="AV60" s="17"/>
      <c r="AW60" s="17"/>
      <c r="BM60" s="96" t="s">
        <v>25</v>
      </c>
      <c r="BN60" s="91" t="str">
        <f t="shared" si="19"/>
        <v>BAJO</v>
      </c>
    </row>
    <row r="61" spans="1:66" ht="16.5" customHeight="1">
      <c r="A61" s="23">
        <v>58</v>
      </c>
      <c r="G61" s="7" t="str">
        <f t="shared" si="8"/>
        <v>XX</v>
      </c>
      <c r="H61" s="7">
        <f t="shared" si="9"/>
        <v>0</v>
      </c>
      <c r="I61" s="7">
        <f t="shared" si="20"/>
        <v>0</v>
      </c>
      <c r="J61" s="7">
        <f t="shared" si="21"/>
        <v>0</v>
      </c>
      <c r="K61" s="7">
        <f t="shared" si="22"/>
        <v>0</v>
      </c>
      <c r="L61" s="7">
        <f t="shared" si="24"/>
        <v>0</v>
      </c>
      <c r="M61" s="7"/>
      <c r="N61" s="7"/>
      <c r="O61" s="7"/>
      <c r="P61" s="7"/>
      <c r="Q61" s="7"/>
      <c r="R61" s="7"/>
      <c r="S61" s="13"/>
      <c r="T61" s="56"/>
      <c r="U61" s="157"/>
      <c r="V61" s="157"/>
      <c r="W61" s="37" t="s">
        <v>208</v>
      </c>
      <c r="X61" s="38" t="str">
        <f t="shared" si="11"/>
        <v>283</v>
      </c>
      <c r="Y61" s="39" t="s">
        <v>58</v>
      </c>
      <c r="Z61" s="143" t="s">
        <v>40</v>
      </c>
      <c r="AA61" s="144"/>
      <c r="AB61" s="144"/>
      <c r="AC61" s="145"/>
      <c r="AD61" s="40"/>
      <c r="AE61" s="159" t="s">
        <v>41</v>
      </c>
      <c r="AF61" s="159"/>
      <c r="AG61" s="159"/>
      <c r="AH61" s="41"/>
      <c r="AI61" s="41" t="s">
        <v>76</v>
      </c>
      <c r="AJ61" s="41" t="s">
        <v>76</v>
      </c>
      <c r="AK61" s="41" t="s">
        <v>76</v>
      </c>
      <c r="AL61" s="97" t="str">
        <f t="shared" si="12"/>
        <v>BAJO</v>
      </c>
      <c r="AM61" s="42">
        <f t="shared" si="23"/>
        <v>0</v>
      </c>
      <c r="AN61" s="95" t="str">
        <f t="shared" si="13"/>
        <v> </v>
      </c>
      <c r="AO61" s="43" t="str">
        <f t="shared" si="14"/>
        <v> </v>
      </c>
      <c r="AP61" s="43" t="str">
        <f t="shared" si="15"/>
        <v> </v>
      </c>
      <c r="AQ61" s="43" t="str">
        <f t="shared" si="16"/>
        <v>X</v>
      </c>
      <c r="AR61" s="44" t="str">
        <f t="shared" si="17"/>
        <v>1312715XX</v>
      </c>
      <c r="AS61" s="18" t="str">
        <f t="shared" si="18"/>
        <v>1312715XX</v>
      </c>
      <c r="AU61" s="16"/>
      <c r="AV61" s="17"/>
      <c r="AW61" s="17"/>
      <c r="BM61" s="96" t="s">
        <v>25</v>
      </c>
      <c r="BN61" s="91" t="str">
        <f t="shared" si="19"/>
        <v>BAJO</v>
      </c>
    </row>
    <row r="62" spans="1:66" ht="16.5" customHeight="1">
      <c r="A62" s="23">
        <v>59</v>
      </c>
      <c r="G62" s="7" t="str">
        <f t="shared" si="8"/>
        <v>XX</v>
      </c>
      <c r="H62" s="7">
        <f t="shared" si="9"/>
        <v>0</v>
      </c>
      <c r="I62" s="7">
        <f t="shared" si="20"/>
        <v>0</v>
      </c>
      <c r="J62" s="7">
        <f t="shared" si="21"/>
        <v>0</v>
      </c>
      <c r="K62" s="7">
        <f t="shared" si="22"/>
        <v>0</v>
      </c>
      <c r="L62" s="7">
        <f t="shared" si="24"/>
        <v>0</v>
      </c>
      <c r="M62" s="7"/>
      <c r="N62" s="7"/>
      <c r="O62" s="7"/>
      <c r="P62" s="7"/>
      <c r="Q62" s="7"/>
      <c r="R62" s="7"/>
      <c r="S62" s="13"/>
      <c r="T62" s="56"/>
      <c r="U62" s="157"/>
      <c r="V62" s="157"/>
      <c r="W62" s="37" t="s">
        <v>208</v>
      </c>
      <c r="X62" s="38" t="str">
        <f t="shared" si="11"/>
        <v>283</v>
      </c>
      <c r="Y62" s="39" t="s">
        <v>58</v>
      </c>
      <c r="Z62" s="143" t="s">
        <v>40</v>
      </c>
      <c r="AA62" s="144"/>
      <c r="AB62" s="144"/>
      <c r="AC62" s="145"/>
      <c r="AD62" s="40"/>
      <c r="AE62" s="159" t="s">
        <v>41</v>
      </c>
      <c r="AF62" s="159"/>
      <c r="AG62" s="159"/>
      <c r="AH62" s="41"/>
      <c r="AI62" s="41" t="s">
        <v>76</v>
      </c>
      <c r="AJ62" s="41" t="s">
        <v>76</v>
      </c>
      <c r="AK62" s="41" t="s">
        <v>76</v>
      </c>
      <c r="AL62" s="97" t="str">
        <f t="shared" si="12"/>
        <v>BAJO</v>
      </c>
      <c r="AM62" s="42">
        <f t="shared" si="23"/>
        <v>0</v>
      </c>
      <c r="AN62" s="95" t="str">
        <f t="shared" si="13"/>
        <v> </v>
      </c>
      <c r="AO62" s="43" t="str">
        <f t="shared" si="14"/>
        <v> </v>
      </c>
      <c r="AP62" s="43" t="str">
        <f t="shared" si="15"/>
        <v> </v>
      </c>
      <c r="AQ62" s="43" t="str">
        <f t="shared" si="16"/>
        <v>X</v>
      </c>
      <c r="AR62" s="44" t="str">
        <f t="shared" si="17"/>
        <v>1312715XX</v>
      </c>
      <c r="AS62" s="18" t="str">
        <f t="shared" si="18"/>
        <v>1312715XX</v>
      </c>
      <c r="AU62" s="16"/>
      <c r="AV62" s="17"/>
      <c r="AW62" s="17"/>
      <c r="BM62" s="96" t="s">
        <v>25</v>
      </c>
      <c r="BN62" s="91" t="str">
        <f t="shared" si="19"/>
        <v>BAJO</v>
      </c>
    </row>
    <row r="63" spans="1:66" ht="16.5" customHeight="1">
      <c r="A63" s="23">
        <v>60</v>
      </c>
      <c r="G63" s="7" t="str">
        <f t="shared" si="8"/>
        <v>XX</v>
      </c>
      <c r="H63" s="7">
        <f t="shared" si="9"/>
        <v>0</v>
      </c>
      <c r="I63" s="7">
        <f t="shared" si="20"/>
        <v>0</v>
      </c>
      <c r="J63" s="7">
        <f t="shared" si="21"/>
        <v>0</v>
      </c>
      <c r="K63" s="7">
        <f t="shared" si="22"/>
        <v>0</v>
      </c>
      <c r="L63" s="7">
        <f t="shared" si="24"/>
        <v>0</v>
      </c>
      <c r="M63" s="7"/>
      <c r="N63" s="7"/>
      <c r="O63" s="7"/>
      <c r="P63" s="7"/>
      <c r="Q63" s="7"/>
      <c r="R63" s="7"/>
      <c r="S63" s="13"/>
      <c r="T63" s="56"/>
      <c r="U63" s="157"/>
      <c r="V63" s="157"/>
      <c r="W63" s="37" t="s">
        <v>208</v>
      </c>
      <c r="X63" s="38" t="str">
        <f t="shared" si="11"/>
        <v>283</v>
      </c>
      <c r="Y63" s="39" t="s">
        <v>58</v>
      </c>
      <c r="Z63" s="143" t="s">
        <v>40</v>
      </c>
      <c r="AA63" s="144"/>
      <c r="AB63" s="144"/>
      <c r="AC63" s="145"/>
      <c r="AD63" s="40"/>
      <c r="AE63" s="159" t="s">
        <v>41</v>
      </c>
      <c r="AF63" s="159"/>
      <c r="AG63" s="159"/>
      <c r="AH63" s="41"/>
      <c r="AI63" s="41" t="s">
        <v>76</v>
      </c>
      <c r="AJ63" s="41" t="s">
        <v>76</v>
      </c>
      <c r="AK63" s="41" t="s">
        <v>76</v>
      </c>
      <c r="AL63" s="97" t="str">
        <f t="shared" si="12"/>
        <v>BAJO</v>
      </c>
      <c r="AM63" s="42">
        <f t="shared" si="23"/>
        <v>0</v>
      </c>
      <c r="AN63" s="95" t="str">
        <f t="shared" si="13"/>
        <v> </v>
      </c>
      <c r="AO63" s="43" t="str">
        <f t="shared" si="14"/>
        <v> </v>
      </c>
      <c r="AP63" s="43" t="str">
        <f t="shared" si="15"/>
        <v> </v>
      </c>
      <c r="AQ63" s="43" t="str">
        <f t="shared" si="16"/>
        <v>X</v>
      </c>
      <c r="AR63" s="44" t="str">
        <f t="shared" si="17"/>
        <v>1312715XX</v>
      </c>
      <c r="AS63" s="18" t="str">
        <f t="shared" si="18"/>
        <v>1312715XX</v>
      </c>
      <c r="AU63" s="16"/>
      <c r="AV63" s="17"/>
      <c r="AW63" s="17"/>
      <c r="BM63" s="96" t="s">
        <v>25</v>
      </c>
      <c r="BN63" s="91" t="str">
        <f t="shared" si="19"/>
        <v>BAJO</v>
      </c>
    </row>
    <row r="64" spans="1:66" ht="16.5" customHeight="1">
      <c r="A64" s="23">
        <v>61</v>
      </c>
      <c r="G64" s="7" t="str">
        <f t="shared" si="8"/>
        <v>XX</v>
      </c>
      <c r="H64" s="7">
        <f t="shared" si="9"/>
        <v>0</v>
      </c>
      <c r="I64" s="7">
        <f t="shared" si="20"/>
        <v>0</v>
      </c>
      <c r="J64" s="7">
        <f t="shared" si="21"/>
        <v>0</v>
      </c>
      <c r="K64" s="7">
        <f t="shared" si="22"/>
        <v>0</v>
      </c>
      <c r="L64" s="7">
        <f t="shared" si="24"/>
        <v>0</v>
      </c>
      <c r="M64" s="7"/>
      <c r="N64" s="7"/>
      <c r="O64" s="7"/>
      <c r="P64" s="7"/>
      <c r="Q64" s="7"/>
      <c r="R64" s="7"/>
      <c r="S64" s="13"/>
      <c r="T64" s="56"/>
      <c r="U64" s="157"/>
      <c r="V64" s="157"/>
      <c r="W64" s="37" t="s">
        <v>208</v>
      </c>
      <c r="X64" s="38" t="str">
        <f t="shared" si="11"/>
        <v>283</v>
      </c>
      <c r="Y64" s="39" t="s">
        <v>58</v>
      </c>
      <c r="Z64" s="143" t="s">
        <v>40</v>
      </c>
      <c r="AA64" s="144"/>
      <c r="AB64" s="144"/>
      <c r="AC64" s="145"/>
      <c r="AD64" s="40"/>
      <c r="AE64" s="159" t="s">
        <v>41</v>
      </c>
      <c r="AF64" s="159"/>
      <c r="AG64" s="159"/>
      <c r="AH64" s="41"/>
      <c r="AI64" s="41" t="s">
        <v>76</v>
      </c>
      <c r="AJ64" s="41" t="s">
        <v>76</v>
      </c>
      <c r="AK64" s="41" t="s">
        <v>76</v>
      </c>
      <c r="AL64" s="97" t="str">
        <f t="shared" si="12"/>
        <v>BAJO</v>
      </c>
      <c r="AM64" s="42">
        <f t="shared" si="23"/>
        <v>0</v>
      </c>
      <c r="AN64" s="95" t="str">
        <f t="shared" si="13"/>
        <v> </v>
      </c>
      <c r="AO64" s="43" t="str">
        <f t="shared" si="14"/>
        <v> </v>
      </c>
      <c r="AP64" s="43" t="str">
        <f t="shared" si="15"/>
        <v> </v>
      </c>
      <c r="AQ64" s="43" t="str">
        <f t="shared" si="16"/>
        <v>X</v>
      </c>
      <c r="AR64" s="44" t="str">
        <f t="shared" si="17"/>
        <v>1312715XX</v>
      </c>
      <c r="AS64" s="18" t="str">
        <f t="shared" si="18"/>
        <v>1312715XX</v>
      </c>
      <c r="AU64" s="16"/>
      <c r="AV64" s="17"/>
      <c r="AW64" s="17"/>
      <c r="BM64" s="96" t="s">
        <v>25</v>
      </c>
      <c r="BN64" s="91" t="str">
        <f t="shared" si="19"/>
        <v>BAJO</v>
      </c>
    </row>
    <row r="65" spans="1:66" ht="16.5" customHeight="1">
      <c r="A65" s="23">
        <v>62</v>
      </c>
      <c r="G65" s="7" t="str">
        <f t="shared" si="8"/>
        <v>XX</v>
      </c>
      <c r="H65" s="7">
        <f t="shared" si="9"/>
        <v>0</v>
      </c>
      <c r="I65" s="7">
        <f t="shared" si="20"/>
        <v>0</v>
      </c>
      <c r="J65" s="7">
        <f t="shared" si="21"/>
        <v>0</v>
      </c>
      <c r="K65" s="7">
        <f t="shared" si="22"/>
        <v>0</v>
      </c>
      <c r="L65" s="7">
        <f t="shared" si="24"/>
        <v>0</v>
      </c>
      <c r="M65" s="7"/>
      <c r="N65" s="7"/>
      <c r="O65" s="7"/>
      <c r="P65" s="7"/>
      <c r="Q65" s="7"/>
      <c r="R65" s="7"/>
      <c r="S65" s="13"/>
      <c r="T65" s="56"/>
      <c r="U65" s="157"/>
      <c r="V65" s="157"/>
      <c r="W65" s="37" t="s">
        <v>208</v>
      </c>
      <c r="X65" s="38" t="str">
        <f t="shared" si="11"/>
        <v>283</v>
      </c>
      <c r="Y65" s="39" t="s">
        <v>58</v>
      </c>
      <c r="Z65" s="143" t="s">
        <v>40</v>
      </c>
      <c r="AA65" s="144"/>
      <c r="AB65" s="144"/>
      <c r="AC65" s="145"/>
      <c r="AD65" s="40"/>
      <c r="AE65" s="159" t="s">
        <v>41</v>
      </c>
      <c r="AF65" s="159"/>
      <c r="AG65" s="159"/>
      <c r="AH65" s="41"/>
      <c r="AI65" s="41" t="s">
        <v>76</v>
      </c>
      <c r="AJ65" s="41" t="s">
        <v>76</v>
      </c>
      <c r="AK65" s="41" t="s">
        <v>76</v>
      </c>
      <c r="AL65" s="97" t="str">
        <f t="shared" si="12"/>
        <v>BAJO</v>
      </c>
      <c r="AM65" s="42">
        <f t="shared" si="23"/>
        <v>0</v>
      </c>
      <c r="AN65" s="95" t="str">
        <f t="shared" si="13"/>
        <v> </v>
      </c>
      <c r="AO65" s="43" t="str">
        <f t="shared" si="14"/>
        <v> </v>
      </c>
      <c r="AP65" s="43" t="str">
        <f t="shared" si="15"/>
        <v> </v>
      </c>
      <c r="AQ65" s="43" t="str">
        <f t="shared" si="16"/>
        <v>X</v>
      </c>
      <c r="AR65" s="44" t="str">
        <f t="shared" si="17"/>
        <v>1312715XX</v>
      </c>
      <c r="AS65" s="18" t="str">
        <f t="shared" si="18"/>
        <v>1312715XX</v>
      </c>
      <c r="AU65" s="16"/>
      <c r="AV65" s="17"/>
      <c r="AW65" s="17"/>
      <c r="BM65" s="96" t="s">
        <v>25</v>
      </c>
      <c r="BN65" s="91" t="str">
        <f t="shared" si="19"/>
        <v>BAJO</v>
      </c>
    </row>
    <row r="66" spans="1:66" ht="16.5" customHeight="1">
      <c r="A66" s="23">
        <v>63</v>
      </c>
      <c r="G66" s="7" t="str">
        <f t="shared" si="8"/>
        <v>XX</v>
      </c>
      <c r="H66" s="7">
        <f t="shared" si="9"/>
        <v>0</v>
      </c>
      <c r="I66" s="7">
        <f t="shared" si="20"/>
        <v>0</v>
      </c>
      <c r="J66" s="7">
        <f t="shared" si="21"/>
        <v>0</v>
      </c>
      <c r="K66" s="7">
        <f t="shared" si="22"/>
        <v>0</v>
      </c>
      <c r="L66" s="7">
        <f t="shared" si="24"/>
        <v>0</v>
      </c>
      <c r="M66" s="7"/>
      <c r="N66" s="7"/>
      <c r="O66" s="7"/>
      <c r="P66" s="7"/>
      <c r="Q66" s="7"/>
      <c r="R66" s="7"/>
      <c r="S66" s="13"/>
      <c r="T66" s="56"/>
      <c r="U66" s="157"/>
      <c r="V66" s="157"/>
      <c r="W66" s="37" t="s">
        <v>208</v>
      </c>
      <c r="X66" s="38" t="str">
        <f t="shared" si="11"/>
        <v>283</v>
      </c>
      <c r="Y66" s="39" t="s">
        <v>58</v>
      </c>
      <c r="Z66" s="143" t="s">
        <v>40</v>
      </c>
      <c r="AA66" s="144"/>
      <c r="AB66" s="144"/>
      <c r="AC66" s="145"/>
      <c r="AD66" s="40"/>
      <c r="AE66" s="159" t="s">
        <v>41</v>
      </c>
      <c r="AF66" s="159"/>
      <c r="AG66" s="159"/>
      <c r="AH66" s="41"/>
      <c r="AI66" s="41" t="s">
        <v>76</v>
      </c>
      <c r="AJ66" s="41" t="s">
        <v>76</v>
      </c>
      <c r="AK66" s="41" t="s">
        <v>76</v>
      </c>
      <c r="AL66" s="97" t="str">
        <f t="shared" si="12"/>
        <v>BAJO</v>
      </c>
      <c r="AM66" s="42">
        <f t="shared" si="23"/>
        <v>0</v>
      </c>
      <c r="AN66" s="95" t="str">
        <f t="shared" si="13"/>
        <v> </v>
      </c>
      <c r="AO66" s="43" t="str">
        <f t="shared" si="14"/>
        <v> </v>
      </c>
      <c r="AP66" s="43" t="str">
        <f t="shared" si="15"/>
        <v> </v>
      </c>
      <c r="AQ66" s="43" t="str">
        <f t="shared" si="16"/>
        <v>X</v>
      </c>
      <c r="AR66" s="44" t="str">
        <f t="shared" si="17"/>
        <v>1312715XX</v>
      </c>
      <c r="AS66" s="18" t="str">
        <f t="shared" si="18"/>
        <v>1312715XX</v>
      </c>
      <c r="AU66" s="16"/>
      <c r="AV66" s="17"/>
      <c r="AW66" s="17"/>
      <c r="BM66" s="96" t="s">
        <v>25</v>
      </c>
      <c r="BN66" s="91" t="str">
        <f t="shared" si="19"/>
        <v>BAJO</v>
      </c>
    </row>
    <row r="67" spans="1:66" ht="16.5" customHeight="1">
      <c r="A67" s="23">
        <v>64</v>
      </c>
      <c r="G67" s="7" t="str">
        <f t="shared" si="8"/>
        <v>XX</v>
      </c>
      <c r="H67" s="7">
        <f t="shared" si="9"/>
        <v>0</v>
      </c>
      <c r="I67" s="7">
        <f t="shared" si="20"/>
        <v>0</v>
      </c>
      <c r="J67" s="7">
        <f t="shared" si="21"/>
        <v>0</v>
      </c>
      <c r="K67" s="7">
        <f t="shared" si="22"/>
        <v>0</v>
      </c>
      <c r="L67" s="7">
        <f t="shared" si="24"/>
        <v>0</v>
      </c>
      <c r="M67" s="7"/>
      <c r="N67" s="7"/>
      <c r="O67" s="7"/>
      <c r="P67" s="7"/>
      <c r="Q67" s="7"/>
      <c r="R67" s="7"/>
      <c r="S67" s="13"/>
      <c r="T67" s="56"/>
      <c r="U67" s="157"/>
      <c r="V67" s="157"/>
      <c r="W67" s="37" t="s">
        <v>208</v>
      </c>
      <c r="X67" s="38" t="str">
        <f t="shared" si="11"/>
        <v>283</v>
      </c>
      <c r="Y67" s="39" t="s">
        <v>58</v>
      </c>
      <c r="Z67" s="143" t="s">
        <v>40</v>
      </c>
      <c r="AA67" s="144"/>
      <c r="AB67" s="144"/>
      <c r="AC67" s="145"/>
      <c r="AD67" s="40"/>
      <c r="AE67" s="159" t="s">
        <v>41</v>
      </c>
      <c r="AF67" s="159"/>
      <c r="AG67" s="159"/>
      <c r="AH67" s="41"/>
      <c r="AI67" s="41" t="s">
        <v>76</v>
      </c>
      <c r="AJ67" s="41" t="s">
        <v>76</v>
      </c>
      <c r="AK67" s="41" t="s">
        <v>76</v>
      </c>
      <c r="AL67" s="97" t="str">
        <f t="shared" si="12"/>
        <v>BAJO</v>
      </c>
      <c r="AM67" s="42">
        <f t="shared" si="23"/>
        <v>0</v>
      </c>
      <c r="AN67" s="95" t="str">
        <f t="shared" si="13"/>
        <v> </v>
      </c>
      <c r="AO67" s="43" t="str">
        <f t="shared" si="14"/>
        <v> </v>
      </c>
      <c r="AP67" s="43" t="str">
        <f t="shared" si="15"/>
        <v> </v>
      </c>
      <c r="AQ67" s="43" t="str">
        <f t="shared" si="16"/>
        <v>X</v>
      </c>
      <c r="AR67" s="44" t="str">
        <f t="shared" si="17"/>
        <v>1312715XX</v>
      </c>
      <c r="AS67" s="18" t="str">
        <f t="shared" si="18"/>
        <v>1312715XX</v>
      </c>
      <c r="AU67" s="16"/>
      <c r="AV67" s="17"/>
      <c r="AW67" s="17"/>
      <c r="BM67" s="96" t="s">
        <v>25</v>
      </c>
      <c r="BN67" s="91" t="str">
        <f t="shared" si="19"/>
        <v>BAJO</v>
      </c>
    </row>
    <row r="68" spans="1:66" ht="16.5" customHeight="1">
      <c r="A68" s="23">
        <v>65</v>
      </c>
      <c r="G68" s="7" t="str">
        <f t="shared" si="8"/>
        <v>XX</v>
      </c>
      <c r="H68" s="7">
        <f t="shared" si="9"/>
        <v>0</v>
      </c>
      <c r="I68" s="7">
        <f t="shared" si="20"/>
        <v>0</v>
      </c>
      <c r="J68" s="7">
        <f t="shared" si="21"/>
        <v>0</v>
      </c>
      <c r="K68" s="7">
        <f t="shared" si="22"/>
        <v>0</v>
      </c>
      <c r="L68" s="7">
        <f t="shared" si="24"/>
        <v>0</v>
      </c>
      <c r="M68" s="7"/>
      <c r="N68" s="7"/>
      <c r="O68" s="7"/>
      <c r="P68" s="7"/>
      <c r="Q68" s="7"/>
      <c r="R68" s="7"/>
      <c r="S68" s="13"/>
      <c r="T68" s="56"/>
      <c r="U68" s="157"/>
      <c r="V68" s="157"/>
      <c r="W68" s="37" t="s">
        <v>208</v>
      </c>
      <c r="X68" s="38" t="str">
        <f t="shared" si="11"/>
        <v>283</v>
      </c>
      <c r="Y68" s="39" t="s">
        <v>58</v>
      </c>
      <c r="Z68" s="143" t="s">
        <v>40</v>
      </c>
      <c r="AA68" s="144"/>
      <c r="AB68" s="144"/>
      <c r="AC68" s="145"/>
      <c r="AD68" s="40"/>
      <c r="AE68" s="159" t="s">
        <v>41</v>
      </c>
      <c r="AF68" s="159"/>
      <c r="AG68" s="159"/>
      <c r="AH68" s="41"/>
      <c r="AI68" s="41" t="s">
        <v>76</v>
      </c>
      <c r="AJ68" s="41" t="s">
        <v>76</v>
      </c>
      <c r="AK68" s="41" t="s">
        <v>76</v>
      </c>
      <c r="AL68" s="97" t="str">
        <f t="shared" si="12"/>
        <v>BAJO</v>
      </c>
      <c r="AM68" s="42">
        <f t="shared" si="23"/>
        <v>0</v>
      </c>
      <c r="AN68" s="95" t="str">
        <f t="shared" si="13"/>
        <v> </v>
      </c>
      <c r="AO68" s="43" t="str">
        <f t="shared" si="14"/>
        <v> </v>
      </c>
      <c r="AP68" s="43" t="str">
        <f t="shared" si="15"/>
        <v> </v>
      </c>
      <c r="AQ68" s="43" t="str">
        <f t="shared" si="16"/>
        <v>X</v>
      </c>
      <c r="AR68" s="44" t="str">
        <f t="shared" si="17"/>
        <v>1312715XX</v>
      </c>
      <c r="AS68" s="18" t="str">
        <f t="shared" si="18"/>
        <v>1312715XX</v>
      </c>
      <c r="AU68" s="16"/>
      <c r="AV68" s="17"/>
      <c r="AW68" s="17"/>
      <c r="BM68" s="96" t="s">
        <v>25</v>
      </c>
      <c r="BN68" s="91" t="str">
        <f t="shared" si="19"/>
        <v>BAJO</v>
      </c>
    </row>
    <row r="69" spans="1:66" ht="16.5" customHeight="1">
      <c r="A69" s="23">
        <v>66</v>
      </c>
      <c r="G69" s="7" t="str">
        <f t="shared" si="8"/>
        <v>XX</v>
      </c>
      <c r="H69" s="7">
        <f t="shared" si="9"/>
        <v>0</v>
      </c>
      <c r="I69" s="7">
        <f t="shared" si="20"/>
        <v>0</v>
      </c>
      <c r="J69" s="7">
        <f t="shared" si="21"/>
        <v>0</v>
      </c>
      <c r="K69" s="7">
        <f t="shared" si="22"/>
        <v>0</v>
      </c>
      <c r="L69" s="7">
        <f t="shared" si="24"/>
        <v>0</v>
      </c>
      <c r="M69" s="7"/>
      <c r="N69" s="7"/>
      <c r="O69" s="7"/>
      <c r="P69" s="7"/>
      <c r="Q69" s="7"/>
      <c r="R69" s="7"/>
      <c r="S69" s="13"/>
      <c r="T69" s="56"/>
      <c r="U69" s="157"/>
      <c r="V69" s="157"/>
      <c r="W69" s="37" t="s">
        <v>208</v>
      </c>
      <c r="X69" s="38" t="str">
        <f t="shared" si="11"/>
        <v>283</v>
      </c>
      <c r="Y69" s="39" t="s">
        <v>58</v>
      </c>
      <c r="Z69" s="143" t="s">
        <v>40</v>
      </c>
      <c r="AA69" s="144"/>
      <c r="AB69" s="144"/>
      <c r="AC69" s="145"/>
      <c r="AD69" s="40"/>
      <c r="AE69" s="159" t="s">
        <v>41</v>
      </c>
      <c r="AF69" s="159"/>
      <c r="AG69" s="159"/>
      <c r="AH69" s="41"/>
      <c r="AI69" s="41" t="s">
        <v>76</v>
      </c>
      <c r="AJ69" s="41" t="s">
        <v>76</v>
      </c>
      <c r="AK69" s="41" t="s">
        <v>76</v>
      </c>
      <c r="AL69" s="97" t="str">
        <f t="shared" si="12"/>
        <v>BAJO</v>
      </c>
      <c r="AM69" s="42">
        <f t="shared" si="23"/>
        <v>0</v>
      </c>
      <c r="AN69" s="95" t="str">
        <f t="shared" si="13"/>
        <v> </v>
      </c>
      <c r="AO69" s="43" t="str">
        <f t="shared" si="14"/>
        <v> </v>
      </c>
      <c r="AP69" s="43" t="str">
        <f t="shared" si="15"/>
        <v> </v>
      </c>
      <c r="AQ69" s="43" t="str">
        <f t="shared" si="16"/>
        <v>X</v>
      </c>
      <c r="AR69" s="44" t="str">
        <f t="shared" si="17"/>
        <v>1312715XX</v>
      </c>
      <c r="AS69" s="18" t="str">
        <f t="shared" si="18"/>
        <v>1312715XX</v>
      </c>
      <c r="AU69" s="16"/>
      <c r="AV69" s="17"/>
      <c r="AW69" s="17"/>
      <c r="BM69" s="96" t="s">
        <v>25</v>
      </c>
      <c r="BN69" s="91" t="str">
        <f t="shared" si="19"/>
        <v>BAJO</v>
      </c>
    </row>
    <row r="70" spans="7:66" ht="16.5" customHeight="1">
      <c r="G70" s="7" t="str">
        <f t="shared" si="8"/>
        <v>XX</v>
      </c>
      <c r="H70" s="7">
        <f t="shared" si="9"/>
        <v>0</v>
      </c>
      <c r="I70" s="7">
        <f t="shared" si="20"/>
        <v>0</v>
      </c>
      <c r="J70" s="7">
        <f t="shared" si="21"/>
        <v>0</v>
      </c>
      <c r="K70" s="7">
        <f t="shared" si="22"/>
        <v>0</v>
      </c>
      <c r="L70" s="7">
        <f t="shared" si="24"/>
        <v>0</v>
      </c>
      <c r="M70" s="7"/>
      <c r="N70" s="7"/>
      <c r="O70" s="7"/>
      <c r="P70" s="7"/>
      <c r="Q70" s="7"/>
      <c r="R70" s="7"/>
      <c r="S70" s="13"/>
      <c r="T70" s="56"/>
      <c r="U70" s="157"/>
      <c r="V70" s="157"/>
      <c r="W70" s="37" t="s">
        <v>208</v>
      </c>
      <c r="X70" s="38" t="str">
        <f t="shared" si="11"/>
        <v>283</v>
      </c>
      <c r="Y70" s="39" t="s">
        <v>58</v>
      </c>
      <c r="Z70" s="143" t="s">
        <v>40</v>
      </c>
      <c r="AA70" s="144"/>
      <c r="AB70" s="144"/>
      <c r="AC70" s="145"/>
      <c r="AD70" s="40"/>
      <c r="AE70" s="159" t="s">
        <v>41</v>
      </c>
      <c r="AF70" s="159"/>
      <c r="AG70" s="159"/>
      <c r="AH70" s="41"/>
      <c r="AI70" s="41" t="s">
        <v>76</v>
      </c>
      <c r="AJ70" s="41" t="s">
        <v>76</v>
      </c>
      <c r="AK70" s="41" t="s">
        <v>76</v>
      </c>
      <c r="AL70" s="97" t="str">
        <f t="shared" si="12"/>
        <v>BAJO</v>
      </c>
      <c r="AM70" s="42">
        <f t="shared" si="23"/>
        <v>0</v>
      </c>
      <c r="AN70" s="95" t="str">
        <f t="shared" si="13"/>
        <v> </v>
      </c>
      <c r="AO70" s="43" t="str">
        <f t="shared" si="14"/>
        <v> </v>
      </c>
      <c r="AP70" s="43" t="str">
        <f t="shared" si="15"/>
        <v> </v>
      </c>
      <c r="AQ70" s="43" t="str">
        <f t="shared" si="16"/>
        <v>X</v>
      </c>
      <c r="AR70" s="44" t="str">
        <f t="shared" si="17"/>
        <v>1312715XX</v>
      </c>
      <c r="AS70" s="18" t="str">
        <f t="shared" si="18"/>
        <v>1312715XX</v>
      </c>
      <c r="AU70" s="16"/>
      <c r="AV70" s="17"/>
      <c r="AW70" s="17"/>
      <c r="BM70" s="96" t="s">
        <v>25</v>
      </c>
      <c r="BN70" s="91" t="str">
        <f t="shared" si="19"/>
        <v>BAJO</v>
      </c>
    </row>
    <row r="71" spans="7:66" ht="16.5" customHeight="1">
      <c r="G71" s="7" t="str">
        <f t="shared" si="8"/>
        <v>XX</v>
      </c>
      <c r="H71" s="7">
        <f t="shared" si="9"/>
        <v>0</v>
      </c>
      <c r="I71" s="7">
        <f t="shared" si="20"/>
        <v>0</v>
      </c>
      <c r="J71" s="7">
        <f t="shared" si="21"/>
        <v>0</v>
      </c>
      <c r="K71" s="7">
        <f t="shared" si="22"/>
        <v>0</v>
      </c>
      <c r="L71" s="7">
        <f t="shared" si="24"/>
        <v>0</v>
      </c>
      <c r="M71" s="7"/>
      <c r="N71" s="7"/>
      <c r="O71" s="7"/>
      <c r="P71" s="7"/>
      <c r="Q71" s="7"/>
      <c r="R71" s="7"/>
      <c r="S71" s="13"/>
      <c r="T71" s="56"/>
      <c r="U71" s="157"/>
      <c r="V71" s="157"/>
      <c r="W71" s="37" t="s">
        <v>208</v>
      </c>
      <c r="X71" s="38" t="str">
        <f t="shared" si="11"/>
        <v>283</v>
      </c>
      <c r="Y71" s="39" t="s">
        <v>58</v>
      </c>
      <c r="Z71" s="143" t="s">
        <v>40</v>
      </c>
      <c r="AA71" s="144"/>
      <c r="AB71" s="144"/>
      <c r="AC71" s="145"/>
      <c r="AD71" s="40"/>
      <c r="AE71" s="159" t="s">
        <v>41</v>
      </c>
      <c r="AF71" s="159"/>
      <c r="AG71" s="159"/>
      <c r="AH71" s="41"/>
      <c r="AI71" s="41" t="s">
        <v>76</v>
      </c>
      <c r="AJ71" s="41" t="s">
        <v>76</v>
      </c>
      <c r="AK71" s="41" t="s">
        <v>76</v>
      </c>
      <c r="AL71" s="97" t="str">
        <f t="shared" si="12"/>
        <v>BAJO</v>
      </c>
      <c r="AM71" s="42">
        <f t="shared" si="23"/>
        <v>0</v>
      </c>
      <c r="AN71" s="95" t="str">
        <f t="shared" si="13"/>
        <v> </v>
      </c>
      <c r="AO71" s="43" t="str">
        <f t="shared" si="14"/>
        <v> </v>
      </c>
      <c r="AP71" s="43" t="str">
        <f t="shared" si="15"/>
        <v> </v>
      </c>
      <c r="AQ71" s="43" t="str">
        <f t="shared" si="16"/>
        <v>X</v>
      </c>
      <c r="AR71" s="44" t="str">
        <f t="shared" si="17"/>
        <v>1312715XX</v>
      </c>
      <c r="AS71" s="18" t="str">
        <f t="shared" si="18"/>
        <v>1312715XX</v>
      </c>
      <c r="AU71" s="16"/>
      <c r="AV71" s="17"/>
      <c r="AW71" s="17"/>
      <c r="BM71" s="96" t="s">
        <v>25</v>
      </c>
      <c r="BN71" s="91" t="str">
        <f t="shared" si="19"/>
        <v>BAJO</v>
      </c>
    </row>
    <row r="72" spans="7:66" ht="16.5" customHeight="1">
      <c r="G72" s="7" t="str">
        <f t="shared" si="8"/>
        <v>XX</v>
      </c>
      <c r="H72" s="7">
        <f t="shared" si="9"/>
        <v>0</v>
      </c>
      <c r="I72" s="7">
        <f t="shared" si="20"/>
        <v>0</v>
      </c>
      <c r="J72" s="7">
        <f t="shared" si="21"/>
        <v>0</v>
      </c>
      <c r="K72" s="7">
        <f t="shared" si="22"/>
        <v>0</v>
      </c>
      <c r="L72" s="7">
        <f t="shared" si="24"/>
        <v>0</v>
      </c>
      <c r="M72" s="7"/>
      <c r="N72" s="7"/>
      <c r="O72" s="7"/>
      <c r="P72" s="7"/>
      <c r="Q72" s="7"/>
      <c r="R72" s="7"/>
      <c r="S72" s="13"/>
      <c r="T72" s="56"/>
      <c r="U72" s="157"/>
      <c r="V72" s="157"/>
      <c r="W72" s="37" t="s">
        <v>208</v>
      </c>
      <c r="X72" s="38" t="str">
        <f t="shared" si="11"/>
        <v>283</v>
      </c>
      <c r="Y72" s="39" t="s">
        <v>58</v>
      </c>
      <c r="Z72" s="143" t="s">
        <v>40</v>
      </c>
      <c r="AA72" s="144"/>
      <c r="AB72" s="144"/>
      <c r="AC72" s="145"/>
      <c r="AD72" s="40"/>
      <c r="AE72" s="159" t="s">
        <v>41</v>
      </c>
      <c r="AF72" s="159"/>
      <c r="AG72" s="159"/>
      <c r="AH72" s="41"/>
      <c r="AI72" s="41" t="s">
        <v>76</v>
      </c>
      <c r="AJ72" s="41" t="s">
        <v>76</v>
      </c>
      <c r="AK72" s="41" t="s">
        <v>76</v>
      </c>
      <c r="AL72" s="97" t="str">
        <f t="shared" si="12"/>
        <v>BAJO</v>
      </c>
      <c r="AM72" s="42">
        <f t="shared" si="23"/>
        <v>0</v>
      </c>
      <c r="AN72" s="95" t="str">
        <f t="shared" si="13"/>
        <v> </v>
      </c>
      <c r="AO72" s="43" t="str">
        <f t="shared" si="14"/>
        <v> </v>
      </c>
      <c r="AP72" s="43" t="str">
        <f t="shared" si="15"/>
        <v> </v>
      </c>
      <c r="AQ72" s="43" t="str">
        <f t="shared" si="16"/>
        <v>X</v>
      </c>
      <c r="AR72" s="44" t="str">
        <f t="shared" si="17"/>
        <v>1312715XX</v>
      </c>
      <c r="AS72" s="18" t="str">
        <f t="shared" si="18"/>
        <v>1312715XX</v>
      </c>
      <c r="AU72" s="16"/>
      <c r="AV72" s="17"/>
      <c r="AW72" s="17"/>
      <c r="BM72" s="96" t="s">
        <v>25</v>
      </c>
      <c r="BN72" s="91" t="str">
        <f t="shared" si="19"/>
        <v>BAJO</v>
      </c>
    </row>
    <row r="73" spans="7:66" ht="16.5" customHeight="1">
      <c r="G73" s="7" t="str">
        <f t="shared" si="8"/>
        <v>XX</v>
      </c>
      <c r="H73" s="7">
        <f t="shared" si="9"/>
        <v>0</v>
      </c>
      <c r="I73" s="7">
        <f t="shared" si="20"/>
        <v>0</v>
      </c>
      <c r="J73" s="7">
        <f t="shared" si="21"/>
        <v>0</v>
      </c>
      <c r="K73" s="7">
        <f t="shared" si="22"/>
        <v>0</v>
      </c>
      <c r="L73" s="7">
        <f t="shared" si="24"/>
        <v>0</v>
      </c>
      <c r="M73" s="7"/>
      <c r="N73" s="7"/>
      <c r="O73" s="7"/>
      <c r="P73" s="7"/>
      <c r="Q73" s="7"/>
      <c r="R73" s="7"/>
      <c r="S73" s="13"/>
      <c r="T73" s="56"/>
      <c r="U73" s="157"/>
      <c r="V73" s="157"/>
      <c r="W73" s="37" t="s">
        <v>208</v>
      </c>
      <c r="X73" s="38" t="str">
        <f t="shared" si="11"/>
        <v>283</v>
      </c>
      <c r="Y73" s="39" t="s">
        <v>58</v>
      </c>
      <c r="Z73" s="143" t="s">
        <v>40</v>
      </c>
      <c r="AA73" s="144"/>
      <c r="AB73" s="144"/>
      <c r="AC73" s="145"/>
      <c r="AD73" s="40"/>
      <c r="AE73" s="159" t="s">
        <v>41</v>
      </c>
      <c r="AF73" s="159"/>
      <c r="AG73" s="159"/>
      <c r="AH73" s="41"/>
      <c r="AI73" s="41" t="s">
        <v>76</v>
      </c>
      <c r="AJ73" s="41" t="s">
        <v>76</v>
      </c>
      <c r="AK73" s="41" t="s">
        <v>76</v>
      </c>
      <c r="AL73" s="97" t="str">
        <f t="shared" si="12"/>
        <v>BAJO</v>
      </c>
      <c r="AM73" s="42">
        <f t="shared" si="23"/>
        <v>0</v>
      </c>
      <c r="AN73" s="95" t="str">
        <f t="shared" si="13"/>
        <v> </v>
      </c>
      <c r="AO73" s="43" t="str">
        <f t="shared" si="14"/>
        <v> </v>
      </c>
      <c r="AP73" s="43" t="str">
        <f t="shared" si="15"/>
        <v> </v>
      </c>
      <c r="AQ73" s="43" t="str">
        <f t="shared" si="16"/>
        <v>X</v>
      </c>
      <c r="AR73" s="44" t="str">
        <f t="shared" si="17"/>
        <v>1312715XX</v>
      </c>
      <c r="AS73" s="18" t="str">
        <f t="shared" si="18"/>
        <v>1312715XX</v>
      </c>
      <c r="AU73" s="16"/>
      <c r="AV73" s="17"/>
      <c r="AW73" s="17"/>
      <c r="BM73" s="96" t="s">
        <v>25</v>
      </c>
      <c r="BN73" s="91" t="str">
        <f t="shared" si="19"/>
        <v>BAJO</v>
      </c>
    </row>
    <row r="74" spans="7:66" ht="16.5" customHeight="1">
      <c r="G74" s="7" t="str">
        <f t="shared" si="8"/>
        <v>XX</v>
      </c>
      <c r="H74" s="7">
        <f t="shared" si="9"/>
        <v>0</v>
      </c>
      <c r="I74" s="7">
        <f t="shared" si="20"/>
        <v>0</v>
      </c>
      <c r="J74" s="7">
        <f t="shared" si="21"/>
        <v>0</v>
      </c>
      <c r="K74" s="7">
        <f t="shared" si="22"/>
        <v>0</v>
      </c>
      <c r="L74" s="7">
        <f t="shared" si="24"/>
        <v>0</v>
      </c>
      <c r="M74" s="7"/>
      <c r="N74" s="7"/>
      <c r="O74" s="7"/>
      <c r="P74" s="7"/>
      <c r="Q74" s="7"/>
      <c r="R74" s="7"/>
      <c r="S74" s="13"/>
      <c r="T74" s="56"/>
      <c r="U74" s="158"/>
      <c r="V74" s="157"/>
      <c r="W74" s="37" t="s">
        <v>208</v>
      </c>
      <c r="X74" s="38" t="str">
        <f t="shared" si="11"/>
        <v>283</v>
      </c>
      <c r="Y74" s="39" t="s">
        <v>58</v>
      </c>
      <c r="Z74" s="143" t="s">
        <v>40</v>
      </c>
      <c r="AA74" s="144"/>
      <c r="AB74" s="144"/>
      <c r="AC74" s="145"/>
      <c r="AD74" s="40"/>
      <c r="AE74" s="159" t="s">
        <v>41</v>
      </c>
      <c r="AF74" s="159"/>
      <c r="AG74" s="159"/>
      <c r="AH74" s="41"/>
      <c r="AI74" s="41" t="s">
        <v>76</v>
      </c>
      <c r="AJ74" s="41" t="s">
        <v>76</v>
      </c>
      <c r="AK74" s="41" t="s">
        <v>76</v>
      </c>
      <c r="AL74" s="97" t="str">
        <f t="shared" si="12"/>
        <v>BAJO</v>
      </c>
      <c r="AM74" s="42">
        <f t="shared" si="23"/>
        <v>0</v>
      </c>
      <c r="AN74" s="95" t="str">
        <f t="shared" si="13"/>
        <v> </v>
      </c>
      <c r="AO74" s="43" t="str">
        <f t="shared" si="14"/>
        <v> </v>
      </c>
      <c r="AP74" s="43" t="str">
        <f t="shared" si="15"/>
        <v> </v>
      </c>
      <c r="AQ74" s="43" t="str">
        <f t="shared" si="16"/>
        <v>X</v>
      </c>
      <c r="AR74" s="44" t="str">
        <f t="shared" si="17"/>
        <v>1312715XX</v>
      </c>
      <c r="AS74" s="18" t="str">
        <f t="shared" si="18"/>
        <v>1312715XX</v>
      </c>
      <c r="AU74" s="16"/>
      <c r="AV74" s="17"/>
      <c r="AW74" s="17"/>
      <c r="BM74" s="96" t="s">
        <v>25</v>
      </c>
      <c r="BN74" s="91" t="str">
        <f t="shared" si="19"/>
        <v>BAJO</v>
      </c>
    </row>
    <row r="75" spans="7:66" ht="16.5" customHeight="1">
      <c r="G75" s="7" t="str">
        <f t="shared" si="8"/>
        <v>XX</v>
      </c>
      <c r="H75" s="7">
        <f t="shared" si="9"/>
        <v>0</v>
      </c>
      <c r="I75" s="7">
        <f t="shared" si="20"/>
        <v>0</v>
      </c>
      <c r="J75" s="7">
        <f t="shared" si="21"/>
        <v>0</v>
      </c>
      <c r="K75" s="7">
        <f t="shared" si="22"/>
        <v>0</v>
      </c>
      <c r="L75" s="7">
        <f t="shared" si="24"/>
        <v>0</v>
      </c>
      <c r="M75" s="7"/>
      <c r="N75" s="7"/>
      <c r="O75" s="7"/>
      <c r="P75" s="7"/>
      <c r="Q75" s="7"/>
      <c r="R75" s="7"/>
      <c r="S75" s="13"/>
      <c r="T75" s="56"/>
      <c r="U75" s="157"/>
      <c r="V75" s="157"/>
      <c r="W75" s="37" t="s">
        <v>208</v>
      </c>
      <c r="X75" s="38" t="str">
        <f t="shared" si="11"/>
        <v>283</v>
      </c>
      <c r="Y75" s="39" t="s">
        <v>58</v>
      </c>
      <c r="Z75" s="143" t="s">
        <v>40</v>
      </c>
      <c r="AA75" s="144"/>
      <c r="AB75" s="144"/>
      <c r="AC75" s="145"/>
      <c r="AD75" s="40"/>
      <c r="AE75" s="159" t="s">
        <v>41</v>
      </c>
      <c r="AF75" s="159"/>
      <c r="AG75" s="159"/>
      <c r="AH75" s="41"/>
      <c r="AI75" s="41" t="s">
        <v>76</v>
      </c>
      <c r="AJ75" s="41" t="s">
        <v>76</v>
      </c>
      <c r="AK75" s="41" t="s">
        <v>76</v>
      </c>
      <c r="AL75" s="97" t="str">
        <f t="shared" si="12"/>
        <v>BAJO</v>
      </c>
      <c r="AM75" s="42">
        <f t="shared" si="23"/>
        <v>0</v>
      </c>
      <c r="AN75" s="95" t="str">
        <f t="shared" si="13"/>
        <v> </v>
      </c>
      <c r="AO75" s="43" t="str">
        <f t="shared" si="14"/>
        <v> </v>
      </c>
      <c r="AP75" s="43" t="str">
        <f t="shared" si="15"/>
        <v> </v>
      </c>
      <c r="AQ75" s="43" t="str">
        <f t="shared" si="16"/>
        <v>X</v>
      </c>
      <c r="AR75" s="44" t="str">
        <f t="shared" si="17"/>
        <v>1312715XX</v>
      </c>
      <c r="AS75" s="18" t="str">
        <f t="shared" si="18"/>
        <v>1312715XX</v>
      </c>
      <c r="AU75" s="16"/>
      <c r="AV75" s="17"/>
      <c r="AW75" s="17"/>
      <c r="BM75" s="96" t="s">
        <v>25</v>
      </c>
      <c r="BN75" s="91" t="str">
        <f t="shared" si="19"/>
        <v>BAJO</v>
      </c>
    </row>
    <row r="76" spans="7:66" ht="16.5" customHeight="1">
      <c r="G76" s="7" t="str">
        <f t="shared" si="8"/>
        <v>XX</v>
      </c>
      <c r="H76" s="7">
        <f t="shared" si="9"/>
        <v>0</v>
      </c>
      <c r="I76" s="7">
        <f t="shared" si="20"/>
        <v>0</v>
      </c>
      <c r="J76" s="7">
        <f t="shared" si="21"/>
        <v>0</v>
      </c>
      <c r="K76" s="7">
        <f t="shared" si="22"/>
        <v>0</v>
      </c>
      <c r="L76" s="7">
        <f t="shared" si="24"/>
        <v>0</v>
      </c>
      <c r="M76" s="7"/>
      <c r="N76" s="7"/>
      <c r="O76" s="7"/>
      <c r="P76" s="7"/>
      <c r="Q76" s="7"/>
      <c r="R76" s="7"/>
      <c r="S76" s="13"/>
      <c r="T76" s="56"/>
      <c r="U76" s="157"/>
      <c r="V76" s="157"/>
      <c r="W76" s="37" t="s">
        <v>208</v>
      </c>
      <c r="X76" s="38" t="str">
        <f t="shared" si="11"/>
        <v>283</v>
      </c>
      <c r="Y76" s="39" t="s">
        <v>58</v>
      </c>
      <c r="Z76" s="143" t="s">
        <v>40</v>
      </c>
      <c r="AA76" s="144"/>
      <c r="AB76" s="144"/>
      <c r="AC76" s="145"/>
      <c r="AD76" s="40"/>
      <c r="AE76" s="159" t="s">
        <v>41</v>
      </c>
      <c r="AF76" s="159"/>
      <c r="AG76" s="159"/>
      <c r="AH76" s="41"/>
      <c r="AI76" s="41" t="s">
        <v>76</v>
      </c>
      <c r="AJ76" s="41" t="s">
        <v>76</v>
      </c>
      <c r="AK76" s="41" t="s">
        <v>76</v>
      </c>
      <c r="AL76" s="97" t="str">
        <f t="shared" si="12"/>
        <v>BAJO</v>
      </c>
      <c r="AM76" s="42">
        <f t="shared" si="23"/>
        <v>0</v>
      </c>
      <c r="AN76" s="95" t="str">
        <f t="shared" si="13"/>
        <v> </v>
      </c>
      <c r="AO76" s="43" t="str">
        <f t="shared" si="14"/>
        <v> </v>
      </c>
      <c r="AP76" s="43" t="str">
        <f t="shared" si="15"/>
        <v> </v>
      </c>
      <c r="AQ76" s="43" t="str">
        <f t="shared" si="16"/>
        <v>X</v>
      </c>
      <c r="AR76" s="44" t="str">
        <f t="shared" si="17"/>
        <v>1312715XX</v>
      </c>
      <c r="AS76" s="18" t="str">
        <f t="shared" si="18"/>
        <v>1312715XX</v>
      </c>
      <c r="AU76" s="16"/>
      <c r="AV76" s="17"/>
      <c r="AW76" s="17"/>
      <c r="BM76" s="96" t="s">
        <v>25</v>
      </c>
      <c r="BN76" s="91" t="str">
        <f t="shared" si="19"/>
        <v>BAJO</v>
      </c>
    </row>
    <row r="77" spans="7:66" ht="16.5" customHeight="1">
      <c r="G77" s="7" t="str">
        <f t="shared" si="8"/>
        <v>XX</v>
      </c>
      <c r="H77" s="7">
        <f t="shared" si="9"/>
        <v>0</v>
      </c>
      <c r="I77" s="7">
        <f t="shared" si="20"/>
        <v>0</v>
      </c>
      <c r="J77" s="7">
        <f t="shared" si="21"/>
        <v>0</v>
      </c>
      <c r="K77" s="7">
        <f t="shared" si="22"/>
        <v>0</v>
      </c>
      <c r="L77" s="7">
        <f t="shared" si="24"/>
        <v>0</v>
      </c>
      <c r="M77" s="7"/>
      <c r="N77" s="7"/>
      <c r="O77" s="7"/>
      <c r="P77" s="7"/>
      <c r="Q77" s="7"/>
      <c r="R77" s="7"/>
      <c r="S77" s="13"/>
      <c r="T77" s="56"/>
      <c r="U77" s="157"/>
      <c r="V77" s="157"/>
      <c r="W77" s="37" t="s">
        <v>208</v>
      </c>
      <c r="X77" s="38" t="str">
        <f t="shared" si="11"/>
        <v>283</v>
      </c>
      <c r="Y77" s="39" t="s">
        <v>58</v>
      </c>
      <c r="Z77" s="143" t="s">
        <v>40</v>
      </c>
      <c r="AA77" s="144"/>
      <c r="AB77" s="144"/>
      <c r="AC77" s="145"/>
      <c r="AD77" s="40"/>
      <c r="AE77" s="159" t="s">
        <v>41</v>
      </c>
      <c r="AF77" s="159"/>
      <c r="AG77" s="159"/>
      <c r="AH77" s="41"/>
      <c r="AI77" s="41" t="s">
        <v>76</v>
      </c>
      <c r="AJ77" s="41" t="s">
        <v>76</v>
      </c>
      <c r="AK77" s="41" t="s">
        <v>76</v>
      </c>
      <c r="AL77" s="97" t="str">
        <f t="shared" si="12"/>
        <v>BAJO</v>
      </c>
      <c r="AM77" s="42">
        <f t="shared" si="23"/>
        <v>0</v>
      </c>
      <c r="AN77" s="95" t="str">
        <f t="shared" si="13"/>
        <v> </v>
      </c>
      <c r="AO77" s="43" t="str">
        <f t="shared" si="14"/>
        <v> </v>
      </c>
      <c r="AP77" s="43" t="str">
        <f t="shared" si="15"/>
        <v> </v>
      </c>
      <c r="AQ77" s="43" t="str">
        <f t="shared" si="16"/>
        <v>X</v>
      </c>
      <c r="AR77" s="44" t="str">
        <f t="shared" si="17"/>
        <v>1312715XX</v>
      </c>
      <c r="AS77" s="18" t="str">
        <f t="shared" si="18"/>
        <v>1312715XX</v>
      </c>
      <c r="AU77" s="16"/>
      <c r="AV77" s="17"/>
      <c r="AW77" s="17"/>
      <c r="BM77" s="96" t="s">
        <v>25</v>
      </c>
      <c r="BN77" s="91" t="str">
        <f t="shared" si="19"/>
        <v>BAJO</v>
      </c>
    </row>
    <row r="78" spans="7:66" ht="16.5" customHeight="1">
      <c r="G78" s="7" t="str">
        <f t="shared" si="8"/>
        <v>XX</v>
      </c>
      <c r="H78" s="7">
        <f t="shared" si="9"/>
        <v>0</v>
      </c>
      <c r="I78" s="7">
        <f t="shared" si="20"/>
        <v>0</v>
      </c>
      <c r="J78" s="7">
        <f t="shared" si="21"/>
        <v>0</v>
      </c>
      <c r="K78" s="7">
        <f t="shared" si="22"/>
        <v>0</v>
      </c>
      <c r="L78" s="7">
        <f t="shared" si="24"/>
        <v>0</v>
      </c>
      <c r="M78" s="7"/>
      <c r="N78" s="7"/>
      <c r="O78" s="7"/>
      <c r="P78" s="7"/>
      <c r="Q78" s="7"/>
      <c r="R78" s="7"/>
      <c r="S78" s="13"/>
      <c r="T78" s="56"/>
      <c r="U78" s="157"/>
      <c r="V78" s="157"/>
      <c r="W78" s="37" t="s">
        <v>208</v>
      </c>
      <c r="X78" s="38" t="str">
        <f t="shared" si="11"/>
        <v>283</v>
      </c>
      <c r="Y78" s="39" t="s">
        <v>58</v>
      </c>
      <c r="Z78" s="143" t="s">
        <v>40</v>
      </c>
      <c r="AA78" s="144"/>
      <c r="AB78" s="144"/>
      <c r="AC78" s="145"/>
      <c r="AD78" s="40"/>
      <c r="AE78" s="159" t="s">
        <v>41</v>
      </c>
      <c r="AF78" s="159"/>
      <c r="AG78" s="159"/>
      <c r="AH78" s="41"/>
      <c r="AI78" s="41" t="s">
        <v>76</v>
      </c>
      <c r="AJ78" s="41" t="s">
        <v>76</v>
      </c>
      <c r="AK78" s="41" t="s">
        <v>76</v>
      </c>
      <c r="AL78" s="97" t="str">
        <f t="shared" si="12"/>
        <v>BAJO</v>
      </c>
      <c r="AM78" s="42">
        <f t="shared" si="23"/>
        <v>0</v>
      </c>
      <c r="AN78" s="95" t="str">
        <f t="shared" si="13"/>
        <v> </v>
      </c>
      <c r="AO78" s="43" t="str">
        <f t="shared" si="14"/>
        <v> </v>
      </c>
      <c r="AP78" s="43" t="str">
        <f t="shared" si="15"/>
        <v> </v>
      </c>
      <c r="AQ78" s="43" t="str">
        <f t="shared" si="16"/>
        <v>X</v>
      </c>
      <c r="AR78" s="44" t="str">
        <f t="shared" si="17"/>
        <v>1312715XX</v>
      </c>
      <c r="AS78" s="18" t="str">
        <f t="shared" si="18"/>
        <v>1312715XX</v>
      </c>
      <c r="AU78" s="16"/>
      <c r="AV78" s="17"/>
      <c r="AW78" s="17"/>
      <c r="BM78" s="96" t="s">
        <v>25</v>
      </c>
      <c r="BN78" s="91" t="str">
        <f t="shared" si="19"/>
        <v>BAJO</v>
      </c>
    </row>
    <row r="79" spans="7:66" ht="16.5" customHeight="1">
      <c r="G79" s="7" t="str">
        <f t="shared" si="8"/>
        <v>XX</v>
      </c>
      <c r="H79" s="7">
        <f t="shared" si="9"/>
        <v>0</v>
      </c>
      <c r="I79" s="7">
        <f t="shared" si="20"/>
        <v>0</v>
      </c>
      <c r="J79" s="7">
        <f t="shared" si="21"/>
        <v>0</v>
      </c>
      <c r="K79" s="7">
        <f t="shared" si="22"/>
        <v>0</v>
      </c>
      <c r="L79" s="7">
        <f t="shared" si="24"/>
        <v>0</v>
      </c>
      <c r="M79" s="7"/>
      <c r="N79" s="7"/>
      <c r="O79" s="7"/>
      <c r="P79" s="7"/>
      <c r="Q79" s="7"/>
      <c r="R79" s="7"/>
      <c r="S79" s="13"/>
      <c r="T79" s="56"/>
      <c r="U79" s="157"/>
      <c r="V79" s="157"/>
      <c r="W79" s="37" t="s">
        <v>208</v>
      </c>
      <c r="X79" s="38" t="str">
        <f t="shared" si="11"/>
        <v>283</v>
      </c>
      <c r="Y79" s="39" t="s">
        <v>58</v>
      </c>
      <c r="Z79" s="143" t="s">
        <v>40</v>
      </c>
      <c r="AA79" s="144"/>
      <c r="AB79" s="144"/>
      <c r="AC79" s="145"/>
      <c r="AD79" s="40"/>
      <c r="AE79" s="159" t="s">
        <v>41</v>
      </c>
      <c r="AF79" s="159"/>
      <c r="AG79" s="159"/>
      <c r="AH79" s="41"/>
      <c r="AI79" s="41" t="s">
        <v>76</v>
      </c>
      <c r="AJ79" s="41" t="s">
        <v>76</v>
      </c>
      <c r="AK79" s="41" t="s">
        <v>76</v>
      </c>
      <c r="AL79" s="97" t="str">
        <f t="shared" si="12"/>
        <v>BAJO</v>
      </c>
      <c r="AM79" s="42">
        <f t="shared" si="23"/>
        <v>0</v>
      </c>
      <c r="AN79" s="95" t="str">
        <f t="shared" si="13"/>
        <v> </v>
      </c>
      <c r="AO79" s="43" t="str">
        <f t="shared" si="14"/>
        <v> </v>
      </c>
      <c r="AP79" s="43" t="str">
        <f t="shared" si="15"/>
        <v> </v>
      </c>
      <c r="AQ79" s="43" t="str">
        <f t="shared" si="16"/>
        <v>X</v>
      </c>
      <c r="AR79" s="44" t="str">
        <f t="shared" si="17"/>
        <v>1312715XX</v>
      </c>
      <c r="AS79" s="18" t="str">
        <f t="shared" si="18"/>
        <v>1312715XX</v>
      </c>
      <c r="AU79" s="16"/>
      <c r="AV79" s="17"/>
      <c r="AW79" s="17"/>
      <c r="BM79" s="96" t="s">
        <v>25</v>
      </c>
      <c r="BN79" s="91" t="str">
        <f t="shared" si="19"/>
        <v>BAJO</v>
      </c>
    </row>
    <row r="80" spans="7:66" ht="16.5" customHeight="1">
      <c r="G80" s="7" t="str">
        <f t="shared" si="8"/>
        <v>XX</v>
      </c>
      <c r="H80" s="7">
        <f t="shared" si="9"/>
        <v>0</v>
      </c>
      <c r="I80" s="7">
        <f t="shared" si="20"/>
        <v>0</v>
      </c>
      <c r="J80" s="7">
        <f t="shared" si="21"/>
        <v>0</v>
      </c>
      <c r="K80" s="7">
        <f t="shared" si="22"/>
        <v>0</v>
      </c>
      <c r="L80" s="7">
        <f t="shared" si="24"/>
        <v>0</v>
      </c>
      <c r="M80" s="7"/>
      <c r="N80" s="7"/>
      <c r="O80" s="7"/>
      <c r="P80" s="7"/>
      <c r="Q80" s="7"/>
      <c r="R80" s="7"/>
      <c r="S80" s="13"/>
      <c r="T80" s="56"/>
      <c r="U80" s="157"/>
      <c r="V80" s="157"/>
      <c r="W80" s="37" t="s">
        <v>208</v>
      </c>
      <c r="X80" s="38" t="str">
        <f t="shared" si="11"/>
        <v>283</v>
      </c>
      <c r="Y80" s="39" t="s">
        <v>58</v>
      </c>
      <c r="Z80" s="143" t="s">
        <v>40</v>
      </c>
      <c r="AA80" s="144"/>
      <c r="AB80" s="144"/>
      <c r="AC80" s="145"/>
      <c r="AD80" s="40"/>
      <c r="AE80" s="159" t="s">
        <v>41</v>
      </c>
      <c r="AF80" s="159"/>
      <c r="AG80" s="159"/>
      <c r="AH80" s="41"/>
      <c r="AI80" s="41" t="s">
        <v>76</v>
      </c>
      <c r="AJ80" s="41" t="s">
        <v>76</v>
      </c>
      <c r="AK80" s="41" t="s">
        <v>76</v>
      </c>
      <c r="AL80" s="97" t="str">
        <f t="shared" si="12"/>
        <v>BAJO</v>
      </c>
      <c r="AM80" s="42">
        <f t="shared" si="23"/>
        <v>0</v>
      </c>
      <c r="AN80" s="95" t="str">
        <f t="shared" si="13"/>
        <v> </v>
      </c>
      <c r="AO80" s="43" t="str">
        <f t="shared" si="14"/>
        <v> </v>
      </c>
      <c r="AP80" s="43" t="str">
        <f t="shared" si="15"/>
        <v> </v>
      </c>
      <c r="AQ80" s="43" t="str">
        <f t="shared" si="16"/>
        <v>X</v>
      </c>
      <c r="AR80" s="44" t="str">
        <f t="shared" si="17"/>
        <v>1312715XX</v>
      </c>
      <c r="AS80" s="18" t="str">
        <f t="shared" si="18"/>
        <v>1312715XX</v>
      </c>
      <c r="AU80" s="16"/>
      <c r="AV80" s="17"/>
      <c r="AW80" s="17"/>
      <c r="BM80" s="96" t="s">
        <v>25</v>
      </c>
      <c r="BN80" s="91" t="str">
        <f t="shared" si="19"/>
        <v>BAJO</v>
      </c>
    </row>
    <row r="81" spans="7:66" ht="16.5" customHeight="1">
      <c r="G81" s="7" t="str">
        <f t="shared" si="8"/>
        <v>XX</v>
      </c>
      <c r="H81" s="7">
        <f t="shared" si="9"/>
        <v>0</v>
      </c>
      <c r="I81" s="7">
        <f t="shared" si="20"/>
        <v>0</v>
      </c>
      <c r="J81" s="7">
        <f t="shared" si="21"/>
        <v>0</v>
      </c>
      <c r="K81" s="7">
        <f t="shared" si="22"/>
        <v>0</v>
      </c>
      <c r="L81" s="7">
        <f t="shared" si="24"/>
        <v>0</v>
      </c>
      <c r="M81" s="7"/>
      <c r="N81" s="7"/>
      <c r="O81" s="7"/>
      <c r="P81" s="7"/>
      <c r="Q81" s="7"/>
      <c r="R81" s="7"/>
      <c r="S81" s="13"/>
      <c r="T81" s="56"/>
      <c r="U81" s="157"/>
      <c r="V81" s="157"/>
      <c r="W81" s="37" t="s">
        <v>208</v>
      </c>
      <c r="X81" s="38" t="str">
        <f t="shared" si="11"/>
        <v>283</v>
      </c>
      <c r="Y81" s="39" t="s">
        <v>58</v>
      </c>
      <c r="Z81" s="143" t="s">
        <v>40</v>
      </c>
      <c r="AA81" s="144"/>
      <c r="AB81" s="144"/>
      <c r="AC81" s="145"/>
      <c r="AD81" s="40"/>
      <c r="AE81" s="159" t="s">
        <v>41</v>
      </c>
      <c r="AF81" s="159"/>
      <c r="AG81" s="159"/>
      <c r="AH81" s="41"/>
      <c r="AI81" s="41" t="s">
        <v>76</v>
      </c>
      <c r="AJ81" s="41" t="s">
        <v>76</v>
      </c>
      <c r="AK81" s="41" t="s">
        <v>76</v>
      </c>
      <c r="AL81" s="97" t="str">
        <f t="shared" si="12"/>
        <v>BAJO</v>
      </c>
      <c r="AM81" s="42">
        <f t="shared" si="23"/>
        <v>0</v>
      </c>
      <c r="AN81" s="95" t="str">
        <f t="shared" si="13"/>
        <v> </v>
      </c>
      <c r="AO81" s="43" t="str">
        <f t="shared" si="14"/>
        <v> </v>
      </c>
      <c r="AP81" s="43" t="str">
        <f t="shared" si="15"/>
        <v> </v>
      </c>
      <c r="AQ81" s="43" t="str">
        <f t="shared" si="16"/>
        <v>X</v>
      </c>
      <c r="AR81" s="44" t="str">
        <f t="shared" si="17"/>
        <v>1312715XX</v>
      </c>
      <c r="AS81" s="18" t="str">
        <f t="shared" si="18"/>
        <v>1312715XX</v>
      </c>
      <c r="AU81" s="16"/>
      <c r="AV81" s="17"/>
      <c r="AW81" s="17"/>
      <c r="BM81" s="96" t="s">
        <v>25</v>
      </c>
      <c r="BN81" s="91" t="str">
        <f t="shared" si="19"/>
        <v>BAJO</v>
      </c>
    </row>
    <row r="82" spans="7:66" ht="16.5" customHeight="1">
      <c r="G82" s="7" t="str">
        <f t="shared" si="8"/>
        <v>XX</v>
      </c>
      <c r="H82" s="7">
        <f t="shared" si="9"/>
        <v>0</v>
      </c>
      <c r="I82" s="7">
        <f t="shared" si="20"/>
        <v>0</v>
      </c>
      <c r="J82" s="7">
        <f t="shared" si="21"/>
        <v>0</v>
      </c>
      <c r="K82" s="7">
        <f t="shared" si="22"/>
        <v>0</v>
      </c>
      <c r="L82" s="7">
        <f t="shared" si="24"/>
        <v>0</v>
      </c>
      <c r="M82" s="7"/>
      <c r="N82" s="7"/>
      <c r="O82" s="7"/>
      <c r="P82" s="7"/>
      <c r="Q82" s="7"/>
      <c r="R82" s="7"/>
      <c r="S82" s="13"/>
      <c r="T82" s="56"/>
      <c r="U82" s="157"/>
      <c r="V82" s="157"/>
      <c r="W82" s="37" t="s">
        <v>208</v>
      </c>
      <c r="X82" s="38" t="str">
        <f t="shared" si="11"/>
        <v>283</v>
      </c>
      <c r="Y82" s="39" t="s">
        <v>58</v>
      </c>
      <c r="Z82" s="143" t="s">
        <v>40</v>
      </c>
      <c r="AA82" s="144"/>
      <c r="AB82" s="144"/>
      <c r="AC82" s="145"/>
      <c r="AD82" s="40"/>
      <c r="AE82" s="159" t="s">
        <v>41</v>
      </c>
      <c r="AF82" s="159"/>
      <c r="AG82" s="159"/>
      <c r="AH82" s="41"/>
      <c r="AI82" s="41" t="s">
        <v>76</v>
      </c>
      <c r="AJ82" s="41" t="s">
        <v>76</v>
      </c>
      <c r="AK82" s="41" t="s">
        <v>76</v>
      </c>
      <c r="AL82" s="97" t="str">
        <f t="shared" si="12"/>
        <v>BAJO</v>
      </c>
      <c r="AM82" s="42">
        <f t="shared" si="23"/>
        <v>0</v>
      </c>
      <c r="AN82" s="95" t="str">
        <f t="shared" si="13"/>
        <v> </v>
      </c>
      <c r="AO82" s="43" t="str">
        <f t="shared" si="14"/>
        <v> </v>
      </c>
      <c r="AP82" s="43" t="str">
        <f t="shared" si="15"/>
        <v> </v>
      </c>
      <c r="AQ82" s="43" t="str">
        <f t="shared" si="16"/>
        <v>X</v>
      </c>
      <c r="AR82" s="44" t="str">
        <f t="shared" si="17"/>
        <v>1312715XX</v>
      </c>
      <c r="AS82" s="18" t="str">
        <f t="shared" si="18"/>
        <v>1312715XX</v>
      </c>
      <c r="AU82" s="16"/>
      <c r="AV82" s="17"/>
      <c r="AW82" s="17"/>
      <c r="BM82" s="96" t="s">
        <v>25</v>
      </c>
      <c r="BN82" s="91" t="str">
        <f t="shared" si="19"/>
        <v>BAJO</v>
      </c>
    </row>
    <row r="83" spans="7:66" ht="16.5" customHeight="1">
      <c r="G83" s="7" t="str">
        <f t="shared" si="8"/>
        <v>XX</v>
      </c>
      <c r="H83" s="7">
        <f t="shared" si="9"/>
        <v>0</v>
      </c>
      <c r="I83" s="7">
        <f t="shared" si="20"/>
        <v>0</v>
      </c>
      <c r="J83" s="7">
        <f t="shared" si="21"/>
        <v>0</v>
      </c>
      <c r="K83" s="7">
        <f t="shared" si="22"/>
        <v>0</v>
      </c>
      <c r="L83" s="7">
        <f t="shared" si="24"/>
        <v>0</v>
      </c>
      <c r="M83" s="7"/>
      <c r="N83" s="7"/>
      <c r="O83" s="7"/>
      <c r="P83" s="7"/>
      <c r="Q83" s="7"/>
      <c r="R83" s="7"/>
      <c r="S83" s="13"/>
      <c r="T83" s="56"/>
      <c r="U83" s="157"/>
      <c r="V83" s="157"/>
      <c r="W83" s="37" t="s">
        <v>208</v>
      </c>
      <c r="X83" s="38" t="str">
        <f t="shared" si="11"/>
        <v>283</v>
      </c>
      <c r="Y83" s="39" t="s">
        <v>58</v>
      </c>
      <c r="Z83" s="143" t="s">
        <v>40</v>
      </c>
      <c r="AA83" s="144"/>
      <c r="AB83" s="144"/>
      <c r="AC83" s="145"/>
      <c r="AD83" s="40"/>
      <c r="AE83" s="159" t="s">
        <v>41</v>
      </c>
      <c r="AF83" s="159"/>
      <c r="AG83" s="159"/>
      <c r="AH83" s="41"/>
      <c r="AI83" s="41" t="s">
        <v>76</v>
      </c>
      <c r="AJ83" s="41" t="s">
        <v>76</v>
      </c>
      <c r="AK83" s="41" t="s">
        <v>76</v>
      </c>
      <c r="AL83" s="97" t="str">
        <f t="shared" si="12"/>
        <v>BAJO</v>
      </c>
      <c r="AM83" s="42">
        <f t="shared" si="23"/>
        <v>0</v>
      </c>
      <c r="AN83" s="95" t="str">
        <f t="shared" si="13"/>
        <v> </v>
      </c>
      <c r="AO83" s="43" t="str">
        <f t="shared" si="14"/>
        <v> </v>
      </c>
      <c r="AP83" s="43" t="str">
        <f t="shared" si="15"/>
        <v> </v>
      </c>
      <c r="AQ83" s="43" t="str">
        <f t="shared" si="16"/>
        <v>X</v>
      </c>
      <c r="AR83" s="44" t="str">
        <f t="shared" si="17"/>
        <v>1312715XX</v>
      </c>
      <c r="AS83" s="18" t="str">
        <f t="shared" si="18"/>
        <v>1312715XX</v>
      </c>
      <c r="AU83" s="16"/>
      <c r="AV83" s="17"/>
      <c r="AW83" s="17"/>
      <c r="BM83" s="96" t="s">
        <v>25</v>
      </c>
      <c r="BN83" s="91" t="str">
        <f t="shared" si="19"/>
        <v>BAJO</v>
      </c>
    </row>
    <row r="84" spans="7:66" ht="16.5" customHeight="1">
      <c r="G84" s="7" t="str">
        <f t="shared" si="8"/>
        <v>XX</v>
      </c>
      <c r="H84" s="7">
        <f t="shared" si="9"/>
        <v>0</v>
      </c>
      <c r="I84" s="7">
        <f t="shared" si="20"/>
        <v>0</v>
      </c>
      <c r="J84" s="7">
        <f t="shared" si="21"/>
        <v>0</v>
      </c>
      <c r="K84" s="7">
        <f t="shared" si="22"/>
        <v>0</v>
      </c>
      <c r="L84" s="7">
        <f t="shared" si="24"/>
        <v>0</v>
      </c>
      <c r="M84" s="7"/>
      <c r="N84" s="7"/>
      <c r="O84" s="7"/>
      <c r="P84" s="7"/>
      <c r="Q84" s="7"/>
      <c r="R84" s="7"/>
      <c r="S84" s="13"/>
      <c r="T84" s="56"/>
      <c r="U84" s="157"/>
      <c r="V84" s="157"/>
      <c r="W84" s="37" t="s">
        <v>208</v>
      </c>
      <c r="X84" s="38" t="str">
        <f t="shared" si="11"/>
        <v>283</v>
      </c>
      <c r="Y84" s="39" t="s">
        <v>58</v>
      </c>
      <c r="Z84" s="143" t="s">
        <v>40</v>
      </c>
      <c r="AA84" s="144"/>
      <c r="AB84" s="144"/>
      <c r="AC84" s="145"/>
      <c r="AD84" s="40"/>
      <c r="AE84" s="159" t="s">
        <v>41</v>
      </c>
      <c r="AF84" s="159"/>
      <c r="AG84" s="159"/>
      <c r="AH84" s="41"/>
      <c r="AI84" s="41" t="s">
        <v>76</v>
      </c>
      <c r="AJ84" s="41" t="s">
        <v>76</v>
      </c>
      <c r="AK84" s="41" t="s">
        <v>76</v>
      </c>
      <c r="AL84" s="97" t="str">
        <f t="shared" si="12"/>
        <v>BAJO</v>
      </c>
      <c r="AM84" s="42">
        <f t="shared" si="23"/>
        <v>0</v>
      </c>
      <c r="AN84" s="95" t="str">
        <f t="shared" si="13"/>
        <v> </v>
      </c>
      <c r="AO84" s="43" t="str">
        <f t="shared" si="14"/>
        <v> </v>
      </c>
      <c r="AP84" s="43" t="str">
        <f t="shared" si="15"/>
        <v> </v>
      </c>
      <c r="AQ84" s="43" t="str">
        <f t="shared" si="16"/>
        <v>X</v>
      </c>
      <c r="AR84" s="44" t="str">
        <f t="shared" si="17"/>
        <v>1312715XX</v>
      </c>
      <c r="AS84" s="18" t="str">
        <f t="shared" si="18"/>
        <v>1312715XX</v>
      </c>
      <c r="AU84" s="16"/>
      <c r="AV84" s="17"/>
      <c r="AW84" s="17"/>
      <c r="BM84" s="96" t="s">
        <v>25</v>
      </c>
      <c r="BN84" s="91" t="str">
        <f t="shared" si="19"/>
        <v>BAJO</v>
      </c>
    </row>
    <row r="85" spans="7:66" ht="16.5" customHeight="1">
      <c r="G85" s="7" t="str">
        <f t="shared" si="8"/>
        <v>XX</v>
      </c>
      <c r="H85" s="7">
        <f t="shared" si="9"/>
        <v>0</v>
      </c>
      <c r="I85" s="7">
        <f t="shared" si="20"/>
        <v>0</v>
      </c>
      <c r="J85" s="7">
        <f t="shared" si="21"/>
        <v>0</v>
      </c>
      <c r="K85" s="7">
        <f t="shared" si="22"/>
        <v>0</v>
      </c>
      <c r="L85" s="7">
        <f t="shared" si="24"/>
        <v>0</v>
      </c>
      <c r="M85" s="7"/>
      <c r="N85" s="7"/>
      <c r="O85" s="7"/>
      <c r="P85" s="7"/>
      <c r="Q85" s="7"/>
      <c r="R85" s="7"/>
      <c r="S85" s="13"/>
      <c r="T85" s="56"/>
      <c r="U85" s="157"/>
      <c r="V85" s="157"/>
      <c r="W85" s="37" t="s">
        <v>208</v>
      </c>
      <c r="X85" s="38" t="str">
        <f t="shared" si="11"/>
        <v>283</v>
      </c>
      <c r="Y85" s="39" t="s">
        <v>58</v>
      </c>
      <c r="Z85" s="143" t="s">
        <v>40</v>
      </c>
      <c r="AA85" s="144"/>
      <c r="AB85" s="144"/>
      <c r="AC85" s="145"/>
      <c r="AD85" s="40"/>
      <c r="AE85" s="159" t="s">
        <v>41</v>
      </c>
      <c r="AF85" s="159"/>
      <c r="AG85" s="159"/>
      <c r="AH85" s="41"/>
      <c r="AI85" s="41" t="s">
        <v>76</v>
      </c>
      <c r="AJ85" s="41" t="s">
        <v>76</v>
      </c>
      <c r="AK85" s="41" t="s">
        <v>76</v>
      </c>
      <c r="AL85" s="97" t="str">
        <f t="shared" si="12"/>
        <v>BAJO</v>
      </c>
      <c r="AM85" s="42">
        <f t="shared" si="23"/>
        <v>0</v>
      </c>
      <c r="AN85" s="95" t="str">
        <f t="shared" si="13"/>
        <v> </v>
      </c>
      <c r="AO85" s="43" t="str">
        <f t="shared" si="14"/>
        <v> </v>
      </c>
      <c r="AP85" s="43" t="str">
        <f t="shared" si="15"/>
        <v> </v>
      </c>
      <c r="AQ85" s="43" t="str">
        <f t="shared" si="16"/>
        <v>X</v>
      </c>
      <c r="AR85" s="44" t="str">
        <f t="shared" si="17"/>
        <v>1312715XX</v>
      </c>
      <c r="AS85" s="18" t="str">
        <f t="shared" si="18"/>
        <v>1312715XX</v>
      </c>
      <c r="AU85" s="16"/>
      <c r="AV85" s="17"/>
      <c r="AW85" s="17"/>
      <c r="BM85" s="96" t="s">
        <v>25</v>
      </c>
      <c r="BN85" s="91" t="str">
        <f t="shared" si="19"/>
        <v>BAJO</v>
      </c>
    </row>
    <row r="86" spans="7:66" ht="16.5" customHeight="1">
      <c r="G86" s="7" t="str">
        <f t="shared" si="8"/>
        <v>XX</v>
      </c>
      <c r="H86" s="7">
        <f t="shared" si="9"/>
        <v>0</v>
      </c>
      <c r="I86" s="7">
        <f t="shared" si="20"/>
        <v>0</v>
      </c>
      <c r="J86" s="7">
        <f t="shared" si="21"/>
        <v>0</v>
      </c>
      <c r="K86" s="7">
        <f t="shared" si="22"/>
        <v>0</v>
      </c>
      <c r="L86" s="7">
        <f t="shared" si="24"/>
        <v>0</v>
      </c>
      <c r="M86" s="7"/>
      <c r="N86" s="7"/>
      <c r="O86" s="7"/>
      <c r="P86" s="7"/>
      <c r="Q86" s="7"/>
      <c r="R86" s="7"/>
      <c r="S86" s="13"/>
      <c r="T86" s="56"/>
      <c r="U86" s="157"/>
      <c r="V86" s="157"/>
      <c r="W86" s="37" t="s">
        <v>208</v>
      </c>
      <c r="X86" s="38" t="str">
        <f t="shared" si="11"/>
        <v>283</v>
      </c>
      <c r="Y86" s="39" t="s">
        <v>58</v>
      </c>
      <c r="Z86" s="143" t="s">
        <v>40</v>
      </c>
      <c r="AA86" s="144"/>
      <c r="AB86" s="144"/>
      <c r="AC86" s="145"/>
      <c r="AD86" s="40"/>
      <c r="AE86" s="159" t="s">
        <v>41</v>
      </c>
      <c r="AF86" s="159"/>
      <c r="AG86" s="159"/>
      <c r="AH86" s="41"/>
      <c r="AI86" s="41" t="s">
        <v>76</v>
      </c>
      <c r="AJ86" s="41" t="s">
        <v>76</v>
      </c>
      <c r="AK86" s="41" t="s">
        <v>76</v>
      </c>
      <c r="AL86" s="97" t="str">
        <f t="shared" si="12"/>
        <v>BAJO</v>
      </c>
      <c r="AM86" s="42">
        <f t="shared" si="23"/>
        <v>0</v>
      </c>
      <c r="AN86" s="95" t="str">
        <f t="shared" si="13"/>
        <v> </v>
      </c>
      <c r="AO86" s="43" t="str">
        <f t="shared" si="14"/>
        <v> </v>
      </c>
      <c r="AP86" s="43" t="str">
        <f t="shared" si="15"/>
        <v> </v>
      </c>
      <c r="AQ86" s="43" t="str">
        <f t="shared" si="16"/>
        <v>X</v>
      </c>
      <c r="AR86" s="44" t="str">
        <f t="shared" si="17"/>
        <v>1312715XX</v>
      </c>
      <c r="AS86" s="18" t="str">
        <f t="shared" si="18"/>
        <v>1312715XX</v>
      </c>
      <c r="AU86" s="16"/>
      <c r="AV86" s="17"/>
      <c r="AW86" s="17"/>
      <c r="BM86" s="96" t="s">
        <v>25</v>
      </c>
      <c r="BN86" s="91" t="str">
        <f t="shared" si="19"/>
        <v>BAJO</v>
      </c>
    </row>
    <row r="87" spans="7:66" ht="16.5" customHeight="1">
      <c r="G87" s="7" t="str">
        <f t="shared" si="8"/>
        <v>XX</v>
      </c>
      <c r="H87" s="7">
        <f t="shared" si="9"/>
        <v>0</v>
      </c>
      <c r="I87" s="7">
        <f t="shared" si="20"/>
        <v>0</v>
      </c>
      <c r="J87" s="7">
        <f t="shared" si="21"/>
        <v>0</v>
      </c>
      <c r="K87" s="7">
        <f t="shared" si="22"/>
        <v>0</v>
      </c>
      <c r="L87" s="7">
        <f t="shared" si="24"/>
        <v>0</v>
      </c>
      <c r="M87" s="7"/>
      <c r="N87" s="7"/>
      <c r="O87" s="7"/>
      <c r="P87" s="7"/>
      <c r="Q87" s="7"/>
      <c r="R87" s="7"/>
      <c r="S87" s="13"/>
      <c r="T87" s="56"/>
      <c r="U87" s="157"/>
      <c r="V87" s="157"/>
      <c r="W87" s="37" t="s">
        <v>208</v>
      </c>
      <c r="X87" s="38" t="str">
        <f t="shared" si="11"/>
        <v>283</v>
      </c>
      <c r="Y87" s="39" t="s">
        <v>58</v>
      </c>
      <c r="Z87" s="143" t="s">
        <v>40</v>
      </c>
      <c r="AA87" s="144"/>
      <c r="AB87" s="144"/>
      <c r="AC87" s="145"/>
      <c r="AD87" s="40"/>
      <c r="AE87" s="159" t="s">
        <v>41</v>
      </c>
      <c r="AF87" s="159"/>
      <c r="AG87" s="159"/>
      <c r="AH87" s="41"/>
      <c r="AI87" s="41" t="s">
        <v>76</v>
      </c>
      <c r="AJ87" s="41" t="s">
        <v>76</v>
      </c>
      <c r="AK87" s="41" t="s">
        <v>76</v>
      </c>
      <c r="AL87" s="97" t="str">
        <f t="shared" si="12"/>
        <v>BAJO</v>
      </c>
      <c r="AM87" s="42">
        <f t="shared" si="23"/>
        <v>0</v>
      </c>
      <c r="AN87" s="95" t="str">
        <f t="shared" si="13"/>
        <v> </v>
      </c>
      <c r="AO87" s="43" t="str">
        <f t="shared" si="14"/>
        <v> </v>
      </c>
      <c r="AP87" s="43" t="str">
        <f t="shared" si="15"/>
        <v> </v>
      </c>
      <c r="AQ87" s="43" t="str">
        <f t="shared" si="16"/>
        <v>X</v>
      </c>
      <c r="AR87" s="44" t="str">
        <f t="shared" si="17"/>
        <v>1312715XX</v>
      </c>
      <c r="AS87" s="18" t="str">
        <f t="shared" si="18"/>
        <v>1312715XX</v>
      </c>
      <c r="AU87" s="16"/>
      <c r="AV87" s="17"/>
      <c r="AW87" s="17"/>
      <c r="BM87" s="96" t="s">
        <v>25</v>
      </c>
      <c r="BN87" s="91" t="str">
        <f t="shared" si="19"/>
        <v>BAJO</v>
      </c>
    </row>
    <row r="88" spans="7:66" ht="16.5" customHeight="1">
      <c r="G88" s="7" t="str">
        <f t="shared" si="8"/>
        <v>XX</v>
      </c>
      <c r="H88" s="7">
        <f t="shared" si="9"/>
        <v>0</v>
      </c>
      <c r="I88" s="7">
        <f aca="true" t="shared" si="25" ref="I88:I122">IF(AE88=$AE$22,$AE$23,IF(AE88=$AF$22,$AF$23,IF(AE88=$AG$22,$AG$23,IF(AE88=$AH$22,0))))</f>
        <v>0</v>
      </c>
      <c r="J88" s="7">
        <f aca="true" t="shared" si="26" ref="J88:J122">IF(AI88=$AI$22,$AI$23,IF($AI$22=$G$15,0,0))</f>
        <v>0</v>
      </c>
      <c r="K88" s="7">
        <f aca="true" t="shared" si="27" ref="K88:K122">IF(AJ88=$AJ$22,$AJ$23,IF($AJ$22=$H$15,0,0))</f>
        <v>0</v>
      </c>
      <c r="L88" s="7">
        <f t="shared" si="24"/>
        <v>0</v>
      </c>
      <c r="M88" s="7"/>
      <c r="N88" s="7"/>
      <c r="O88" s="7"/>
      <c r="P88" s="7"/>
      <c r="Q88" s="7"/>
      <c r="R88" s="7"/>
      <c r="S88" s="13"/>
      <c r="T88" s="56"/>
      <c r="U88" s="157"/>
      <c r="V88" s="157"/>
      <c r="W88" s="37" t="s">
        <v>208</v>
      </c>
      <c r="X88" s="38" t="str">
        <f t="shared" si="11"/>
        <v>283</v>
      </c>
      <c r="Y88" s="39" t="s">
        <v>58</v>
      </c>
      <c r="Z88" s="143" t="s">
        <v>40</v>
      </c>
      <c r="AA88" s="144"/>
      <c r="AB88" s="144"/>
      <c r="AC88" s="145"/>
      <c r="AD88" s="40"/>
      <c r="AE88" s="159" t="s">
        <v>41</v>
      </c>
      <c r="AF88" s="159"/>
      <c r="AG88" s="159"/>
      <c r="AH88" s="41"/>
      <c r="AI88" s="41" t="s">
        <v>76</v>
      </c>
      <c r="AJ88" s="41" t="s">
        <v>76</v>
      </c>
      <c r="AK88" s="41" t="s">
        <v>76</v>
      </c>
      <c r="AL88" s="97" t="str">
        <f t="shared" si="12"/>
        <v>BAJO</v>
      </c>
      <c r="AM88" s="42">
        <f aca="true" t="shared" si="28" ref="AM88:AM122">H88+I88+J88+K88+L88</f>
        <v>0</v>
      </c>
      <c r="AN88" s="95" t="str">
        <f t="shared" si="13"/>
        <v> </v>
      </c>
      <c r="AO88" s="43" t="str">
        <f t="shared" si="14"/>
        <v> </v>
      </c>
      <c r="AP88" s="43" t="str">
        <f t="shared" si="15"/>
        <v> </v>
      </c>
      <c r="AQ88" s="43" t="str">
        <f t="shared" si="16"/>
        <v>X</v>
      </c>
      <c r="AR88" s="44" t="str">
        <f t="shared" si="17"/>
        <v>1312715XX</v>
      </c>
      <c r="AS88" s="18" t="str">
        <f t="shared" si="18"/>
        <v>1312715XX</v>
      </c>
      <c r="AU88" s="16"/>
      <c r="AV88" s="17"/>
      <c r="AW88" s="17"/>
      <c r="BM88" s="96" t="s">
        <v>25</v>
      </c>
      <c r="BN88" s="91" t="str">
        <f t="shared" si="19"/>
        <v>BAJO</v>
      </c>
    </row>
    <row r="89" spans="7:66" ht="16.5" customHeight="1">
      <c r="G89" s="7" t="str">
        <f aca="true" t="shared" si="29" ref="G89:G122">LOOKUP(Y89,P$1:P$65536,Q$1:Q$65536)</f>
        <v>XX</v>
      </c>
      <c r="H89" s="7">
        <f aca="true" t="shared" si="30" ref="H89:H122">IF(Z89=$Z$22,$Z$23,IF(Z89=$AA$22,$AA$23,IF(Z89=$AB$22,$AB$23,IF(Z89=$AC$22,$AC$23,IF(Z89=$AD$22,$AD$23)))))</f>
        <v>0</v>
      </c>
      <c r="I89" s="7">
        <f t="shared" si="25"/>
        <v>0</v>
      </c>
      <c r="J89" s="7">
        <f t="shared" si="26"/>
        <v>0</v>
      </c>
      <c r="K89" s="7">
        <f t="shared" si="27"/>
        <v>0</v>
      </c>
      <c r="L89" s="7">
        <f aca="true" t="shared" si="31" ref="L89:L120">IF(AK89=$AK$22,$AK$23,IF(AK87=$I$15,0,0))</f>
        <v>0</v>
      </c>
      <c r="M89" s="7"/>
      <c r="N89" s="7"/>
      <c r="O89" s="7"/>
      <c r="P89" s="7"/>
      <c r="Q89" s="7"/>
      <c r="R89" s="7"/>
      <c r="S89" s="13"/>
      <c r="T89" s="56"/>
      <c r="U89" s="157"/>
      <c r="V89" s="157"/>
      <c r="W89" s="37" t="s">
        <v>208</v>
      </c>
      <c r="X89" s="38" t="str">
        <f aca="true" t="shared" si="32" ref="X89:X121">REPLACE(AR89,1,9,$AQ$10)</f>
        <v>283</v>
      </c>
      <c r="Y89" s="39" t="s">
        <v>58</v>
      </c>
      <c r="Z89" s="143" t="s">
        <v>40</v>
      </c>
      <c r="AA89" s="144"/>
      <c r="AB89" s="144"/>
      <c r="AC89" s="145"/>
      <c r="AD89" s="40"/>
      <c r="AE89" s="159" t="s">
        <v>41</v>
      </c>
      <c r="AF89" s="159"/>
      <c r="AG89" s="159"/>
      <c r="AH89" s="41"/>
      <c r="AI89" s="41" t="s">
        <v>76</v>
      </c>
      <c r="AJ89" s="41" t="s">
        <v>76</v>
      </c>
      <c r="AK89" s="41" t="s">
        <v>76</v>
      </c>
      <c r="AL89" s="97" t="str">
        <f aca="true" t="shared" si="33" ref="AL89:AL122">BN89</f>
        <v>BAJO</v>
      </c>
      <c r="AM89" s="42">
        <f t="shared" si="28"/>
        <v>0</v>
      </c>
      <c r="AN89" s="95" t="str">
        <f aca="true" t="shared" si="34" ref="AN89:AN122">IF(AM89&gt;=$A$56,"X"," ")</f>
        <v> </v>
      </c>
      <c r="AO89" s="43" t="str">
        <f aca="true" t="shared" si="35" ref="AO89:AO122">IF(AND(AM89&gt;=$A$44,AM89&lt;=$A$55),"X"," ")</f>
        <v> </v>
      </c>
      <c r="AP89" s="43" t="str">
        <f aca="true" t="shared" si="36" ref="AP89:AP122">IF(AND(AM89&gt;=$A$25,AM89&lt;=$A$43),"X"," ")</f>
        <v> </v>
      </c>
      <c r="AQ89" s="43" t="str">
        <f aca="true" t="shared" si="37" ref="AQ89:AQ122">IF($A$24&gt;=AM89,"X"," ")</f>
        <v>X</v>
      </c>
      <c r="AR89" s="44" t="str">
        <f aca="true" t="shared" si="38" ref="AR89:AR122">$AF$10&amp;MID($AN$10,3,2)&amp;G89&amp;T89</f>
        <v>1312715XX</v>
      </c>
      <c r="AS89" s="18" t="str">
        <f aca="true" t="shared" si="39" ref="AS89:AS122">AR89</f>
        <v>1312715XX</v>
      </c>
      <c r="AU89" s="16"/>
      <c r="AV89" s="17"/>
      <c r="AW89" s="17"/>
      <c r="BM89" s="96" t="s">
        <v>25</v>
      </c>
      <c r="BN89" s="91" t="str">
        <f aca="true" t="shared" si="40" ref="BN89:BN122">IF(AN89=BM89,"MUY ALTO",IF(AO89=BM89,"ALTO",IF(AP89=BM89,"MEDIO",IF(AQ89=BM89,"BAJO"))))</f>
        <v>BAJO</v>
      </c>
    </row>
    <row r="90" spans="7:66" ht="16.5" customHeight="1">
      <c r="G90" s="7" t="str">
        <f t="shared" si="29"/>
        <v>XX</v>
      </c>
      <c r="H90" s="7">
        <f t="shared" si="30"/>
        <v>0</v>
      </c>
      <c r="I90" s="7">
        <f t="shared" si="25"/>
        <v>0</v>
      </c>
      <c r="J90" s="7">
        <f t="shared" si="26"/>
        <v>0</v>
      </c>
      <c r="K90" s="7">
        <f t="shared" si="27"/>
        <v>0</v>
      </c>
      <c r="L90" s="7">
        <f t="shared" si="31"/>
        <v>0</v>
      </c>
      <c r="M90" s="7"/>
      <c r="N90" s="7"/>
      <c r="O90" s="7"/>
      <c r="P90" s="7"/>
      <c r="Q90" s="7"/>
      <c r="R90" s="7"/>
      <c r="S90" s="13"/>
      <c r="T90" s="56"/>
      <c r="U90" s="157"/>
      <c r="V90" s="157"/>
      <c r="W90" s="37" t="s">
        <v>208</v>
      </c>
      <c r="X90" s="38" t="str">
        <f t="shared" si="32"/>
        <v>283</v>
      </c>
      <c r="Y90" s="39" t="s">
        <v>58</v>
      </c>
      <c r="Z90" s="143" t="s">
        <v>40</v>
      </c>
      <c r="AA90" s="144"/>
      <c r="AB90" s="144"/>
      <c r="AC90" s="145"/>
      <c r="AD90" s="40"/>
      <c r="AE90" s="159" t="s">
        <v>41</v>
      </c>
      <c r="AF90" s="159"/>
      <c r="AG90" s="159"/>
      <c r="AH90" s="41"/>
      <c r="AI90" s="41" t="s">
        <v>76</v>
      </c>
      <c r="AJ90" s="41" t="s">
        <v>76</v>
      </c>
      <c r="AK90" s="41" t="s">
        <v>76</v>
      </c>
      <c r="AL90" s="97" t="str">
        <f t="shared" si="33"/>
        <v>BAJO</v>
      </c>
      <c r="AM90" s="42">
        <f t="shared" si="28"/>
        <v>0</v>
      </c>
      <c r="AN90" s="95" t="str">
        <f t="shared" si="34"/>
        <v> </v>
      </c>
      <c r="AO90" s="43" t="str">
        <f t="shared" si="35"/>
        <v> </v>
      </c>
      <c r="AP90" s="43" t="str">
        <f t="shared" si="36"/>
        <v> </v>
      </c>
      <c r="AQ90" s="43" t="str">
        <f t="shared" si="37"/>
        <v>X</v>
      </c>
      <c r="AR90" s="44" t="str">
        <f t="shared" si="38"/>
        <v>1312715XX</v>
      </c>
      <c r="AS90" s="18" t="str">
        <f t="shared" si="39"/>
        <v>1312715XX</v>
      </c>
      <c r="AU90" s="16"/>
      <c r="AV90" s="17"/>
      <c r="AW90" s="17"/>
      <c r="BM90" s="96" t="s">
        <v>25</v>
      </c>
      <c r="BN90" s="91" t="str">
        <f t="shared" si="40"/>
        <v>BAJO</v>
      </c>
    </row>
    <row r="91" spans="7:66" ht="16.5" customHeight="1">
      <c r="G91" s="7" t="str">
        <f t="shared" si="29"/>
        <v>XX</v>
      </c>
      <c r="H91" s="7">
        <f t="shared" si="30"/>
        <v>0</v>
      </c>
      <c r="I91" s="7">
        <f t="shared" si="25"/>
        <v>0</v>
      </c>
      <c r="J91" s="7">
        <f t="shared" si="26"/>
        <v>0</v>
      </c>
      <c r="K91" s="7">
        <f t="shared" si="27"/>
        <v>0</v>
      </c>
      <c r="L91" s="7">
        <f t="shared" si="31"/>
        <v>0</v>
      </c>
      <c r="M91" s="7"/>
      <c r="N91" s="7"/>
      <c r="O91" s="7"/>
      <c r="P91" s="7"/>
      <c r="Q91" s="7"/>
      <c r="R91" s="7"/>
      <c r="S91" s="13"/>
      <c r="T91" s="56"/>
      <c r="U91" s="157"/>
      <c r="V91" s="157"/>
      <c r="W91" s="37" t="s">
        <v>208</v>
      </c>
      <c r="X91" s="38" t="str">
        <f t="shared" si="32"/>
        <v>283</v>
      </c>
      <c r="Y91" s="39" t="s">
        <v>58</v>
      </c>
      <c r="Z91" s="143" t="s">
        <v>40</v>
      </c>
      <c r="AA91" s="144"/>
      <c r="AB91" s="144"/>
      <c r="AC91" s="145"/>
      <c r="AD91" s="40"/>
      <c r="AE91" s="159" t="s">
        <v>41</v>
      </c>
      <c r="AF91" s="159"/>
      <c r="AG91" s="159"/>
      <c r="AH91" s="41"/>
      <c r="AI91" s="41" t="s">
        <v>76</v>
      </c>
      <c r="AJ91" s="41" t="s">
        <v>76</v>
      </c>
      <c r="AK91" s="41" t="s">
        <v>76</v>
      </c>
      <c r="AL91" s="97" t="str">
        <f t="shared" si="33"/>
        <v>BAJO</v>
      </c>
      <c r="AM91" s="42">
        <f t="shared" si="28"/>
        <v>0</v>
      </c>
      <c r="AN91" s="95" t="str">
        <f t="shared" si="34"/>
        <v> </v>
      </c>
      <c r="AO91" s="43" t="str">
        <f t="shared" si="35"/>
        <v> </v>
      </c>
      <c r="AP91" s="43" t="str">
        <f t="shared" si="36"/>
        <v> </v>
      </c>
      <c r="AQ91" s="43" t="str">
        <f t="shared" si="37"/>
        <v>X</v>
      </c>
      <c r="AR91" s="44" t="str">
        <f t="shared" si="38"/>
        <v>1312715XX</v>
      </c>
      <c r="AS91" s="18" t="str">
        <f t="shared" si="39"/>
        <v>1312715XX</v>
      </c>
      <c r="AU91" s="16"/>
      <c r="AV91" s="17"/>
      <c r="AW91" s="17"/>
      <c r="BM91" s="96" t="s">
        <v>25</v>
      </c>
      <c r="BN91" s="91" t="str">
        <f t="shared" si="40"/>
        <v>BAJO</v>
      </c>
    </row>
    <row r="92" spans="7:66" ht="16.5" customHeight="1">
      <c r="G92" s="7" t="str">
        <f t="shared" si="29"/>
        <v>XX</v>
      </c>
      <c r="H92" s="7">
        <f t="shared" si="30"/>
        <v>0</v>
      </c>
      <c r="I92" s="7">
        <f t="shared" si="25"/>
        <v>0</v>
      </c>
      <c r="J92" s="7">
        <f t="shared" si="26"/>
        <v>0</v>
      </c>
      <c r="K92" s="7">
        <f t="shared" si="27"/>
        <v>0</v>
      </c>
      <c r="L92" s="7">
        <f t="shared" si="31"/>
        <v>0</v>
      </c>
      <c r="M92" s="7"/>
      <c r="N92" s="7"/>
      <c r="O92" s="7"/>
      <c r="P92" s="7"/>
      <c r="Q92" s="7"/>
      <c r="R92" s="7"/>
      <c r="S92" s="13"/>
      <c r="T92" s="56"/>
      <c r="U92" s="157"/>
      <c r="V92" s="157"/>
      <c r="W92" s="37" t="s">
        <v>208</v>
      </c>
      <c r="X92" s="38" t="str">
        <f t="shared" si="32"/>
        <v>283</v>
      </c>
      <c r="Y92" s="39" t="s">
        <v>58</v>
      </c>
      <c r="Z92" s="143" t="s">
        <v>40</v>
      </c>
      <c r="AA92" s="144"/>
      <c r="AB92" s="144"/>
      <c r="AC92" s="145"/>
      <c r="AD92" s="40"/>
      <c r="AE92" s="159" t="s">
        <v>41</v>
      </c>
      <c r="AF92" s="159"/>
      <c r="AG92" s="159"/>
      <c r="AH92" s="41"/>
      <c r="AI92" s="41" t="s">
        <v>76</v>
      </c>
      <c r="AJ92" s="41" t="s">
        <v>76</v>
      </c>
      <c r="AK92" s="41" t="s">
        <v>76</v>
      </c>
      <c r="AL92" s="97" t="str">
        <f t="shared" si="33"/>
        <v>BAJO</v>
      </c>
      <c r="AM92" s="42">
        <f t="shared" si="28"/>
        <v>0</v>
      </c>
      <c r="AN92" s="95" t="str">
        <f t="shared" si="34"/>
        <v> </v>
      </c>
      <c r="AO92" s="43" t="str">
        <f t="shared" si="35"/>
        <v> </v>
      </c>
      <c r="AP92" s="43" t="str">
        <f t="shared" si="36"/>
        <v> </v>
      </c>
      <c r="AQ92" s="43" t="str">
        <f t="shared" si="37"/>
        <v>X</v>
      </c>
      <c r="AR92" s="44" t="str">
        <f t="shared" si="38"/>
        <v>1312715XX</v>
      </c>
      <c r="AS92" s="18" t="str">
        <f t="shared" si="39"/>
        <v>1312715XX</v>
      </c>
      <c r="AU92" s="16"/>
      <c r="AV92" s="17"/>
      <c r="AW92" s="17"/>
      <c r="BM92" s="96" t="s">
        <v>25</v>
      </c>
      <c r="BN92" s="91" t="str">
        <f t="shared" si="40"/>
        <v>BAJO</v>
      </c>
    </row>
    <row r="93" spans="7:66" ht="16.5" customHeight="1">
      <c r="G93" s="7" t="str">
        <f t="shared" si="29"/>
        <v>XX</v>
      </c>
      <c r="H93" s="7">
        <f t="shared" si="30"/>
        <v>0</v>
      </c>
      <c r="I93" s="7">
        <f t="shared" si="25"/>
        <v>0</v>
      </c>
      <c r="J93" s="7">
        <f t="shared" si="26"/>
        <v>0</v>
      </c>
      <c r="K93" s="7">
        <f t="shared" si="27"/>
        <v>0</v>
      </c>
      <c r="L93" s="7">
        <f t="shared" si="31"/>
        <v>0</v>
      </c>
      <c r="M93" s="7"/>
      <c r="N93" s="7"/>
      <c r="O93" s="7"/>
      <c r="P93" s="7"/>
      <c r="Q93" s="7"/>
      <c r="R93" s="7"/>
      <c r="S93" s="13"/>
      <c r="T93" s="56"/>
      <c r="U93" s="157"/>
      <c r="V93" s="157"/>
      <c r="W93" s="37" t="s">
        <v>208</v>
      </c>
      <c r="X93" s="38" t="str">
        <f t="shared" si="32"/>
        <v>283</v>
      </c>
      <c r="Y93" s="39" t="s">
        <v>58</v>
      </c>
      <c r="Z93" s="143" t="s">
        <v>40</v>
      </c>
      <c r="AA93" s="144"/>
      <c r="AB93" s="144"/>
      <c r="AC93" s="145"/>
      <c r="AD93" s="40"/>
      <c r="AE93" s="159" t="s">
        <v>41</v>
      </c>
      <c r="AF93" s="159"/>
      <c r="AG93" s="159"/>
      <c r="AH93" s="41"/>
      <c r="AI93" s="41" t="s">
        <v>76</v>
      </c>
      <c r="AJ93" s="41" t="s">
        <v>76</v>
      </c>
      <c r="AK93" s="41" t="s">
        <v>76</v>
      </c>
      <c r="AL93" s="97" t="str">
        <f t="shared" si="33"/>
        <v>BAJO</v>
      </c>
      <c r="AM93" s="42">
        <f t="shared" si="28"/>
        <v>0</v>
      </c>
      <c r="AN93" s="95" t="str">
        <f t="shared" si="34"/>
        <v> </v>
      </c>
      <c r="AO93" s="43" t="str">
        <f t="shared" si="35"/>
        <v> </v>
      </c>
      <c r="AP93" s="43" t="str">
        <f t="shared" si="36"/>
        <v> </v>
      </c>
      <c r="AQ93" s="43" t="str">
        <f t="shared" si="37"/>
        <v>X</v>
      </c>
      <c r="AR93" s="44" t="str">
        <f t="shared" si="38"/>
        <v>1312715XX</v>
      </c>
      <c r="AS93" s="18" t="str">
        <f t="shared" si="39"/>
        <v>1312715XX</v>
      </c>
      <c r="AU93" s="16"/>
      <c r="AV93" s="17"/>
      <c r="AW93" s="17"/>
      <c r="BM93" s="96" t="s">
        <v>25</v>
      </c>
      <c r="BN93" s="91" t="str">
        <f t="shared" si="40"/>
        <v>BAJO</v>
      </c>
    </row>
    <row r="94" spans="7:66" ht="16.5" customHeight="1">
      <c r="G94" s="7" t="str">
        <f t="shared" si="29"/>
        <v>XX</v>
      </c>
      <c r="H94" s="7">
        <f t="shared" si="30"/>
        <v>0</v>
      </c>
      <c r="I94" s="7">
        <f t="shared" si="25"/>
        <v>0</v>
      </c>
      <c r="J94" s="7">
        <f t="shared" si="26"/>
        <v>0</v>
      </c>
      <c r="K94" s="7">
        <f t="shared" si="27"/>
        <v>0</v>
      </c>
      <c r="L94" s="7">
        <f t="shared" si="31"/>
        <v>0</v>
      </c>
      <c r="M94" s="7"/>
      <c r="N94" s="7"/>
      <c r="O94" s="7"/>
      <c r="P94" s="7"/>
      <c r="Q94" s="7"/>
      <c r="R94" s="7"/>
      <c r="S94" s="13"/>
      <c r="T94" s="56"/>
      <c r="U94" s="157"/>
      <c r="V94" s="157"/>
      <c r="W94" s="37" t="s">
        <v>208</v>
      </c>
      <c r="X94" s="38" t="str">
        <f t="shared" si="32"/>
        <v>283</v>
      </c>
      <c r="Y94" s="39" t="s">
        <v>58</v>
      </c>
      <c r="Z94" s="143" t="s">
        <v>40</v>
      </c>
      <c r="AA94" s="144"/>
      <c r="AB94" s="144"/>
      <c r="AC94" s="145"/>
      <c r="AD94" s="40"/>
      <c r="AE94" s="159" t="s">
        <v>41</v>
      </c>
      <c r="AF94" s="159"/>
      <c r="AG94" s="159"/>
      <c r="AH94" s="41"/>
      <c r="AI94" s="41" t="s">
        <v>76</v>
      </c>
      <c r="AJ94" s="41" t="s">
        <v>76</v>
      </c>
      <c r="AK94" s="41" t="s">
        <v>76</v>
      </c>
      <c r="AL94" s="97" t="str">
        <f t="shared" si="33"/>
        <v>BAJO</v>
      </c>
      <c r="AM94" s="42">
        <f t="shared" si="28"/>
        <v>0</v>
      </c>
      <c r="AN94" s="95" t="str">
        <f t="shared" si="34"/>
        <v> </v>
      </c>
      <c r="AO94" s="43" t="str">
        <f t="shared" si="35"/>
        <v> </v>
      </c>
      <c r="AP94" s="43" t="str">
        <f t="shared" si="36"/>
        <v> </v>
      </c>
      <c r="AQ94" s="43" t="str">
        <f t="shared" si="37"/>
        <v>X</v>
      </c>
      <c r="AR94" s="44" t="str">
        <f t="shared" si="38"/>
        <v>1312715XX</v>
      </c>
      <c r="AS94" s="18" t="str">
        <f t="shared" si="39"/>
        <v>1312715XX</v>
      </c>
      <c r="AU94" s="16"/>
      <c r="AV94" s="17"/>
      <c r="AW94" s="17"/>
      <c r="BM94" s="96" t="s">
        <v>25</v>
      </c>
      <c r="BN94" s="91" t="str">
        <f t="shared" si="40"/>
        <v>BAJO</v>
      </c>
    </row>
    <row r="95" spans="7:66" ht="16.5" customHeight="1">
      <c r="G95" s="7" t="str">
        <f t="shared" si="29"/>
        <v>XX</v>
      </c>
      <c r="H95" s="7">
        <f t="shared" si="30"/>
        <v>0</v>
      </c>
      <c r="I95" s="7">
        <f t="shared" si="25"/>
        <v>0</v>
      </c>
      <c r="J95" s="7">
        <f t="shared" si="26"/>
        <v>0</v>
      </c>
      <c r="K95" s="7">
        <f t="shared" si="27"/>
        <v>0</v>
      </c>
      <c r="L95" s="7">
        <f t="shared" si="31"/>
        <v>0</v>
      </c>
      <c r="M95" s="7"/>
      <c r="N95" s="7"/>
      <c r="O95" s="7"/>
      <c r="P95" s="7"/>
      <c r="Q95" s="7"/>
      <c r="R95" s="7"/>
      <c r="S95" s="13"/>
      <c r="T95" s="56"/>
      <c r="U95" s="157"/>
      <c r="V95" s="157"/>
      <c r="W95" s="37" t="s">
        <v>208</v>
      </c>
      <c r="X95" s="38" t="str">
        <f t="shared" si="32"/>
        <v>283</v>
      </c>
      <c r="Y95" s="39" t="s">
        <v>58</v>
      </c>
      <c r="Z95" s="143" t="s">
        <v>40</v>
      </c>
      <c r="AA95" s="144"/>
      <c r="AB95" s="144"/>
      <c r="AC95" s="145"/>
      <c r="AD95" s="40"/>
      <c r="AE95" s="159" t="s">
        <v>41</v>
      </c>
      <c r="AF95" s="159"/>
      <c r="AG95" s="159"/>
      <c r="AH95" s="41"/>
      <c r="AI95" s="41" t="s">
        <v>76</v>
      </c>
      <c r="AJ95" s="41" t="s">
        <v>76</v>
      </c>
      <c r="AK95" s="41" t="s">
        <v>76</v>
      </c>
      <c r="AL95" s="97" t="str">
        <f t="shared" si="33"/>
        <v>BAJO</v>
      </c>
      <c r="AM95" s="42">
        <f t="shared" si="28"/>
        <v>0</v>
      </c>
      <c r="AN95" s="95" t="str">
        <f t="shared" si="34"/>
        <v> </v>
      </c>
      <c r="AO95" s="43" t="str">
        <f t="shared" si="35"/>
        <v> </v>
      </c>
      <c r="AP95" s="43" t="str">
        <f t="shared" si="36"/>
        <v> </v>
      </c>
      <c r="AQ95" s="43" t="str">
        <f t="shared" si="37"/>
        <v>X</v>
      </c>
      <c r="AR95" s="44" t="str">
        <f t="shared" si="38"/>
        <v>1312715XX</v>
      </c>
      <c r="AS95" s="18" t="str">
        <f t="shared" si="39"/>
        <v>1312715XX</v>
      </c>
      <c r="AU95" s="16"/>
      <c r="AV95" s="17"/>
      <c r="AW95" s="17"/>
      <c r="BM95" s="96" t="s">
        <v>25</v>
      </c>
      <c r="BN95" s="91" t="str">
        <f t="shared" si="40"/>
        <v>BAJO</v>
      </c>
    </row>
    <row r="96" spans="7:66" ht="16.5" customHeight="1">
      <c r="G96" s="7" t="str">
        <f t="shared" si="29"/>
        <v>XX</v>
      </c>
      <c r="H96" s="7">
        <f t="shared" si="30"/>
        <v>0</v>
      </c>
      <c r="I96" s="7">
        <f t="shared" si="25"/>
        <v>0</v>
      </c>
      <c r="J96" s="7">
        <f t="shared" si="26"/>
        <v>0</v>
      </c>
      <c r="K96" s="7">
        <f t="shared" si="27"/>
        <v>0</v>
      </c>
      <c r="L96" s="7">
        <f t="shared" si="31"/>
        <v>0</v>
      </c>
      <c r="M96" s="7"/>
      <c r="N96" s="7"/>
      <c r="O96" s="7"/>
      <c r="P96" s="7"/>
      <c r="Q96" s="7"/>
      <c r="R96" s="7"/>
      <c r="S96" s="13"/>
      <c r="T96" s="56"/>
      <c r="U96" s="157"/>
      <c r="V96" s="157"/>
      <c r="W96" s="37" t="s">
        <v>208</v>
      </c>
      <c r="X96" s="38" t="str">
        <f t="shared" si="32"/>
        <v>283</v>
      </c>
      <c r="Y96" s="39" t="s">
        <v>58</v>
      </c>
      <c r="Z96" s="143" t="s">
        <v>40</v>
      </c>
      <c r="AA96" s="144"/>
      <c r="AB96" s="144"/>
      <c r="AC96" s="145"/>
      <c r="AD96" s="40"/>
      <c r="AE96" s="159" t="s">
        <v>41</v>
      </c>
      <c r="AF96" s="159"/>
      <c r="AG96" s="159"/>
      <c r="AH96" s="41"/>
      <c r="AI96" s="41" t="s">
        <v>76</v>
      </c>
      <c r="AJ96" s="41" t="s">
        <v>76</v>
      </c>
      <c r="AK96" s="41" t="s">
        <v>76</v>
      </c>
      <c r="AL96" s="97" t="str">
        <f t="shared" si="33"/>
        <v>BAJO</v>
      </c>
      <c r="AM96" s="42">
        <f t="shared" si="28"/>
        <v>0</v>
      </c>
      <c r="AN96" s="95" t="str">
        <f t="shared" si="34"/>
        <v> </v>
      </c>
      <c r="AO96" s="43" t="str">
        <f t="shared" si="35"/>
        <v> </v>
      </c>
      <c r="AP96" s="43" t="str">
        <f t="shared" si="36"/>
        <v> </v>
      </c>
      <c r="AQ96" s="43" t="str">
        <f t="shared" si="37"/>
        <v>X</v>
      </c>
      <c r="AR96" s="44" t="str">
        <f t="shared" si="38"/>
        <v>1312715XX</v>
      </c>
      <c r="AS96" s="18" t="str">
        <f t="shared" si="39"/>
        <v>1312715XX</v>
      </c>
      <c r="AU96" s="16"/>
      <c r="AV96" s="17"/>
      <c r="AW96" s="17"/>
      <c r="BM96" s="96" t="s">
        <v>25</v>
      </c>
      <c r="BN96" s="91" t="str">
        <f t="shared" si="40"/>
        <v>BAJO</v>
      </c>
    </row>
    <row r="97" spans="7:66" ht="16.5" customHeight="1">
      <c r="G97" s="7" t="str">
        <f t="shared" si="29"/>
        <v>XX</v>
      </c>
      <c r="H97" s="7">
        <f t="shared" si="30"/>
        <v>0</v>
      </c>
      <c r="I97" s="7">
        <f t="shared" si="25"/>
        <v>0</v>
      </c>
      <c r="J97" s="7">
        <f t="shared" si="26"/>
        <v>0</v>
      </c>
      <c r="K97" s="7">
        <f t="shared" si="27"/>
        <v>0</v>
      </c>
      <c r="L97" s="7">
        <f t="shared" si="31"/>
        <v>0</v>
      </c>
      <c r="M97" s="7"/>
      <c r="N97" s="7"/>
      <c r="O97" s="7"/>
      <c r="P97" s="7"/>
      <c r="Q97" s="7"/>
      <c r="R97" s="7"/>
      <c r="S97" s="13"/>
      <c r="T97" s="56"/>
      <c r="U97" s="157"/>
      <c r="V97" s="157"/>
      <c r="W97" s="37" t="s">
        <v>208</v>
      </c>
      <c r="X97" s="38" t="str">
        <f t="shared" si="32"/>
        <v>283</v>
      </c>
      <c r="Y97" s="39" t="s">
        <v>58</v>
      </c>
      <c r="Z97" s="143" t="s">
        <v>40</v>
      </c>
      <c r="AA97" s="144"/>
      <c r="AB97" s="144"/>
      <c r="AC97" s="145"/>
      <c r="AD97" s="40"/>
      <c r="AE97" s="159" t="s">
        <v>41</v>
      </c>
      <c r="AF97" s="159"/>
      <c r="AG97" s="159"/>
      <c r="AH97" s="41"/>
      <c r="AI97" s="41" t="s">
        <v>76</v>
      </c>
      <c r="AJ97" s="41" t="s">
        <v>76</v>
      </c>
      <c r="AK97" s="41" t="s">
        <v>76</v>
      </c>
      <c r="AL97" s="97" t="str">
        <f t="shared" si="33"/>
        <v>BAJO</v>
      </c>
      <c r="AM97" s="42">
        <f t="shared" si="28"/>
        <v>0</v>
      </c>
      <c r="AN97" s="95" t="str">
        <f t="shared" si="34"/>
        <v> </v>
      </c>
      <c r="AO97" s="43" t="str">
        <f t="shared" si="35"/>
        <v> </v>
      </c>
      <c r="AP97" s="43" t="str">
        <f t="shared" si="36"/>
        <v> </v>
      </c>
      <c r="AQ97" s="43" t="str">
        <f t="shared" si="37"/>
        <v>X</v>
      </c>
      <c r="AR97" s="44" t="str">
        <f t="shared" si="38"/>
        <v>1312715XX</v>
      </c>
      <c r="AS97" s="18" t="str">
        <f t="shared" si="39"/>
        <v>1312715XX</v>
      </c>
      <c r="AU97" s="16"/>
      <c r="AV97" s="17"/>
      <c r="AW97" s="17"/>
      <c r="BM97" s="96" t="s">
        <v>25</v>
      </c>
      <c r="BN97" s="91" t="str">
        <f t="shared" si="40"/>
        <v>BAJO</v>
      </c>
    </row>
    <row r="98" spans="7:66" ht="16.5" customHeight="1">
      <c r="G98" s="7" t="str">
        <f t="shared" si="29"/>
        <v>XX</v>
      </c>
      <c r="H98" s="7">
        <f t="shared" si="30"/>
        <v>0</v>
      </c>
      <c r="I98" s="7">
        <f t="shared" si="25"/>
        <v>0</v>
      </c>
      <c r="J98" s="7">
        <f t="shared" si="26"/>
        <v>0</v>
      </c>
      <c r="K98" s="7">
        <f t="shared" si="27"/>
        <v>0</v>
      </c>
      <c r="L98" s="7">
        <f t="shared" si="31"/>
        <v>0</v>
      </c>
      <c r="M98" s="7"/>
      <c r="N98" s="7"/>
      <c r="O98" s="7"/>
      <c r="P98" s="7"/>
      <c r="Q98" s="7"/>
      <c r="R98" s="7"/>
      <c r="S98" s="13"/>
      <c r="T98" s="56"/>
      <c r="U98" s="157"/>
      <c r="V98" s="157"/>
      <c r="W98" s="37" t="s">
        <v>208</v>
      </c>
      <c r="X98" s="38" t="str">
        <f t="shared" si="32"/>
        <v>283</v>
      </c>
      <c r="Y98" s="39" t="s">
        <v>58</v>
      </c>
      <c r="Z98" s="143" t="s">
        <v>40</v>
      </c>
      <c r="AA98" s="144"/>
      <c r="AB98" s="144"/>
      <c r="AC98" s="145"/>
      <c r="AD98" s="40"/>
      <c r="AE98" s="159" t="s">
        <v>41</v>
      </c>
      <c r="AF98" s="159"/>
      <c r="AG98" s="159"/>
      <c r="AH98" s="41"/>
      <c r="AI98" s="41" t="s">
        <v>76</v>
      </c>
      <c r="AJ98" s="41" t="s">
        <v>76</v>
      </c>
      <c r="AK98" s="41" t="s">
        <v>76</v>
      </c>
      <c r="AL98" s="97" t="str">
        <f t="shared" si="33"/>
        <v>BAJO</v>
      </c>
      <c r="AM98" s="42">
        <f t="shared" si="28"/>
        <v>0</v>
      </c>
      <c r="AN98" s="95" t="str">
        <f t="shared" si="34"/>
        <v> </v>
      </c>
      <c r="AO98" s="43" t="str">
        <f t="shared" si="35"/>
        <v> </v>
      </c>
      <c r="AP98" s="43" t="str">
        <f t="shared" si="36"/>
        <v> </v>
      </c>
      <c r="AQ98" s="43" t="str">
        <f t="shared" si="37"/>
        <v>X</v>
      </c>
      <c r="AR98" s="44" t="str">
        <f t="shared" si="38"/>
        <v>1312715XX</v>
      </c>
      <c r="AS98" s="18" t="str">
        <f t="shared" si="39"/>
        <v>1312715XX</v>
      </c>
      <c r="AU98" s="16"/>
      <c r="AV98" s="17"/>
      <c r="AW98" s="17"/>
      <c r="BM98" s="96" t="s">
        <v>25</v>
      </c>
      <c r="BN98" s="91" t="str">
        <f t="shared" si="40"/>
        <v>BAJO</v>
      </c>
    </row>
    <row r="99" spans="7:66" ht="16.5" customHeight="1">
      <c r="G99" s="7" t="str">
        <f t="shared" si="29"/>
        <v>XX</v>
      </c>
      <c r="H99" s="7">
        <f t="shared" si="30"/>
        <v>0</v>
      </c>
      <c r="I99" s="7">
        <f t="shared" si="25"/>
        <v>0</v>
      </c>
      <c r="J99" s="7">
        <f t="shared" si="26"/>
        <v>0</v>
      </c>
      <c r="K99" s="7">
        <f t="shared" si="27"/>
        <v>0</v>
      </c>
      <c r="L99" s="7">
        <f t="shared" si="31"/>
        <v>0</v>
      </c>
      <c r="M99" s="7"/>
      <c r="N99" s="7"/>
      <c r="O99" s="7"/>
      <c r="P99" s="7"/>
      <c r="Q99" s="7"/>
      <c r="R99" s="7"/>
      <c r="S99" s="13"/>
      <c r="T99" s="56"/>
      <c r="U99" s="157"/>
      <c r="V99" s="157"/>
      <c r="W99" s="37" t="s">
        <v>208</v>
      </c>
      <c r="X99" s="38" t="str">
        <f t="shared" si="32"/>
        <v>283</v>
      </c>
      <c r="Y99" s="39" t="s">
        <v>58</v>
      </c>
      <c r="Z99" s="143" t="s">
        <v>40</v>
      </c>
      <c r="AA99" s="144"/>
      <c r="AB99" s="144"/>
      <c r="AC99" s="145"/>
      <c r="AD99" s="40"/>
      <c r="AE99" s="159" t="s">
        <v>41</v>
      </c>
      <c r="AF99" s="159"/>
      <c r="AG99" s="159"/>
      <c r="AH99" s="41"/>
      <c r="AI99" s="41" t="s">
        <v>76</v>
      </c>
      <c r="AJ99" s="41" t="s">
        <v>76</v>
      </c>
      <c r="AK99" s="41" t="s">
        <v>76</v>
      </c>
      <c r="AL99" s="97" t="str">
        <f t="shared" si="33"/>
        <v>BAJO</v>
      </c>
      <c r="AM99" s="42">
        <f t="shared" si="28"/>
        <v>0</v>
      </c>
      <c r="AN99" s="95" t="str">
        <f t="shared" si="34"/>
        <v> </v>
      </c>
      <c r="AO99" s="43" t="str">
        <f t="shared" si="35"/>
        <v> </v>
      </c>
      <c r="AP99" s="43" t="str">
        <f t="shared" si="36"/>
        <v> </v>
      </c>
      <c r="AQ99" s="43" t="str">
        <f t="shared" si="37"/>
        <v>X</v>
      </c>
      <c r="AR99" s="44" t="str">
        <f t="shared" si="38"/>
        <v>1312715XX</v>
      </c>
      <c r="AS99" s="18" t="str">
        <f t="shared" si="39"/>
        <v>1312715XX</v>
      </c>
      <c r="AU99" s="16"/>
      <c r="AV99" s="17"/>
      <c r="AW99" s="17"/>
      <c r="BM99" s="96" t="s">
        <v>25</v>
      </c>
      <c r="BN99" s="91" t="str">
        <f t="shared" si="40"/>
        <v>BAJO</v>
      </c>
    </row>
    <row r="100" spans="7:66" ht="16.5" customHeight="1">
      <c r="G100" s="7" t="str">
        <f t="shared" si="29"/>
        <v>XX</v>
      </c>
      <c r="H100" s="7">
        <f t="shared" si="30"/>
        <v>0</v>
      </c>
      <c r="I100" s="7">
        <f t="shared" si="25"/>
        <v>0</v>
      </c>
      <c r="J100" s="7">
        <f t="shared" si="26"/>
        <v>0</v>
      </c>
      <c r="K100" s="7">
        <f t="shared" si="27"/>
        <v>0</v>
      </c>
      <c r="L100" s="7">
        <f t="shared" si="31"/>
        <v>0</v>
      </c>
      <c r="M100" s="7"/>
      <c r="N100" s="7"/>
      <c r="O100" s="7"/>
      <c r="P100" s="7"/>
      <c r="Q100" s="7"/>
      <c r="R100" s="7"/>
      <c r="S100" s="13"/>
      <c r="T100" s="56"/>
      <c r="U100" s="157"/>
      <c r="V100" s="157"/>
      <c r="W100" s="37" t="s">
        <v>208</v>
      </c>
      <c r="X100" s="38" t="str">
        <f t="shared" si="32"/>
        <v>283</v>
      </c>
      <c r="Y100" s="39" t="s">
        <v>58</v>
      </c>
      <c r="Z100" s="143" t="s">
        <v>40</v>
      </c>
      <c r="AA100" s="144"/>
      <c r="AB100" s="144"/>
      <c r="AC100" s="145"/>
      <c r="AD100" s="40"/>
      <c r="AE100" s="159" t="s">
        <v>41</v>
      </c>
      <c r="AF100" s="159"/>
      <c r="AG100" s="159"/>
      <c r="AH100" s="41"/>
      <c r="AI100" s="41" t="s">
        <v>76</v>
      </c>
      <c r="AJ100" s="41" t="s">
        <v>76</v>
      </c>
      <c r="AK100" s="41" t="s">
        <v>76</v>
      </c>
      <c r="AL100" s="97" t="str">
        <f t="shared" si="33"/>
        <v>BAJO</v>
      </c>
      <c r="AM100" s="42">
        <f t="shared" si="28"/>
        <v>0</v>
      </c>
      <c r="AN100" s="95" t="str">
        <f t="shared" si="34"/>
        <v> </v>
      </c>
      <c r="AO100" s="43" t="str">
        <f t="shared" si="35"/>
        <v> </v>
      </c>
      <c r="AP100" s="43" t="str">
        <f t="shared" si="36"/>
        <v> </v>
      </c>
      <c r="AQ100" s="43" t="str">
        <f t="shared" si="37"/>
        <v>X</v>
      </c>
      <c r="AR100" s="44" t="str">
        <f t="shared" si="38"/>
        <v>1312715XX</v>
      </c>
      <c r="AS100" s="18" t="str">
        <f t="shared" si="39"/>
        <v>1312715XX</v>
      </c>
      <c r="AU100" s="16"/>
      <c r="AV100" s="17"/>
      <c r="AW100" s="17"/>
      <c r="BM100" s="96" t="s">
        <v>25</v>
      </c>
      <c r="BN100" s="91" t="str">
        <f t="shared" si="40"/>
        <v>BAJO</v>
      </c>
    </row>
    <row r="101" spans="7:66" ht="16.5" customHeight="1">
      <c r="G101" s="7" t="str">
        <f t="shared" si="29"/>
        <v>XX</v>
      </c>
      <c r="H101" s="7">
        <f t="shared" si="30"/>
        <v>0</v>
      </c>
      <c r="I101" s="7">
        <f t="shared" si="25"/>
        <v>0</v>
      </c>
      <c r="J101" s="7">
        <f t="shared" si="26"/>
        <v>0</v>
      </c>
      <c r="K101" s="7">
        <f t="shared" si="27"/>
        <v>0</v>
      </c>
      <c r="L101" s="7">
        <f t="shared" si="31"/>
        <v>0</v>
      </c>
      <c r="M101" s="7"/>
      <c r="N101" s="7"/>
      <c r="O101" s="7"/>
      <c r="P101" s="7"/>
      <c r="Q101" s="7"/>
      <c r="R101" s="7"/>
      <c r="S101" s="13"/>
      <c r="T101" s="56"/>
      <c r="U101" s="157"/>
      <c r="V101" s="157"/>
      <c r="W101" s="37" t="s">
        <v>208</v>
      </c>
      <c r="X101" s="38" t="str">
        <f t="shared" si="32"/>
        <v>283</v>
      </c>
      <c r="Y101" s="39" t="s">
        <v>58</v>
      </c>
      <c r="Z101" s="143" t="s">
        <v>40</v>
      </c>
      <c r="AA101" s="144"/>
      <c r="AB101" s="144"/>
      <c r="AC101" s="145"/>
      <c r="AD101" s="40"/>
      <c r="AE101" s="159" t="s">
        <v>41</v>
      </c>
      <c r="AF101" s="159"/>
      <c r="AG101" s="159"/>
      <c r="AH101" s="41"/>
      <c r="AI101" s="41" t="s">
        <v>76</v>
      </c>
      <c r="AJ101" s="41" t="s">
        <v>76</v>
      </c>
      <c r="AK101" s="41" t="s">
        <v>76</v>
      </c>
      <c r="AL101" s="97" t="str">
        <f t="shared" si="33"/>
        <v>BAJO</v>
      </c>
      <c r="AM101" s="42">
        <f t="shared" si="28"/>
        <v>0</v>
      </c>
      <c r="AN101" s="95" t="str">
        <f t="shared" si="34"/>
        <v> </v>
      </c>
      <c r="AO101" s="43" t="str">
        <f t="shared" si="35"/>
        <v> </v>
      </c>
      <c r="AP101" s="43" t="str">
        <f t="shared" si="36"/>
        <v> </v>
      </c>
      <c r="AQ101" s="43" t="str">
        <f t="shared" si="37"/>
        <v>X</v>
      </c>
      <c r="AR101" s="44" t="str">
        <f t="shared" si="38"/>
        <v>1312715XX</v>
      </c>
      <c r="AS101" s="18" t="str">
        <f t="shared" si="39"/>
        <v>1312715XX</v>
      </c>
      <c r="AU101" s="16"/>
      <c r="AV101" s="17"/>
      <c r="AW101" s="17"/>
      <c r="BM101" s="96" t="s">
        <v>25</v>
      </c>
      <c r="BN101" s="91" t="str">
        <f t="shared" si="40"/>
        <v>BAJO</v>
      </c>
    </row>
    <row r="102" spans="7:66" ht="16.5" customHeight="1">
      <c r="G102" s="7" t="str">
        <f t="shared" si="29"/>
        <v>XX</v>
      </c>
      <c r="H102" s="7">
        <f t="shared" si="30"/>
        <v>0</v>
      </c>
      <c r="I102" s="7">
        <f t="shared" si="25"/>
        <v>0</v>
      </c>
      <c r="J102" s="7">
        <f t="shared" si="26"/>
        <v>0</v>
      </c>
      <c r="K102" s="7">
        <f t="shared" si="27"/>
        <v>0</v>
      </c>
      <c r="L102" s="7">
        <f t="shared" si="31"/>
        <v>0</v>
      </c>
      <c r="M102" s="7"/>
      <c r="N102" s="7"/>
      <c r="O102" s="7"/>
      <c r="P102" s="7"/>
      <c r="Q102" s="7"/>
      <c r="R102" s="7"/>
      <c r="S102" s="13"/>
      <c r="T102" s="56"/>
      <c r="U102" s="157"/>
      <c r="V102" s="157"/>
      <c r="W102" s="37" t="s">
        <v>208</v>
      </c>
      <c r="X102" s="38" t="str">
        <f t="shared" si="32"/>
        <v>283</v>
      </c>
      <c r="Y102" s="39" t="s">
        <v>58</v>
      </c>
      <c r="Z102" s="143" t="s">
        <v>40</v>
      </c>
      <c r="AA102" s="144"/>
      <c r="AB102" s="144"/>
      <c r="AC102" s="145"/>
      <c r="AD102" s="40"/>
      <c r="AE102" s="159" t="s">
        <v>41</v>
      </c>
      <c r="AF102" s="159"/>
      <c r="AG102" s="159"/>
      <c r="AH102" s="41"/>
      <c r="AI102" s="41" t="s">
        <v>76</v>
      </c>
      <c r="AJ102" s="41" t="s">
        <v>76</v>
      </c>
      <c r="AK102" s="41" t="s">
        <v>76</v>
      </c>
      <c r="AL102" s="97" t="str">
        <f t="shared" si="33"/>
        <v>BAJO</v>
      </c>
      <c r="AM102" s="42">
        <f t="shared" si="28"/>
        <v>0</v>
      </c>
      <c r="AN102" s="95" t="str">
        <f t="shared" si="34"/>
        <v> </v>
      </c>
      <c r="AO102" s="43" t="str">
        <f t="shared" si="35"/>
        <v> </v>
      </c>
      <c r="AP102" s="43" t="str">
        <f t="shared" si="36"/>
        <v> </v>
      </c>
      <c r="AQ102" s="43" t="str">
        <f t="shared" si="37"/>
        <v>X</v>
      </c>
      <c r="AR102" s="44" t="str">
        <f t="shared" si="38"/>
        <v>1312715XX</v>
      </c>
      <c r="AS102" s="18" t="str">
        <f t="shared" si="39"/>
        <v>1312715XX</v>
      </c>
      <c r="AU102" s="16"/>
      <c r="AV102" s="17"/>
      <c r="AW102" s="17"/>
      <c r="BM102" s="96" t="s">
        <v>25</v>
      </c>
      <c r="BN102" s="91" t="str">
        <f t="shared" si="40"/>
        <v>BAJO</v>
      </c>
    </row>
    <row r="103" spans="7:66" ht="16.5" customHeight="1">
      <c r="G103" s="7" t="str">
        <f t="shared" si="29"/>
        <v>XX</v>
      </c>
      <c r="H103" s="7">
        <f t="shared" si="30"/>
        <v>0</v>
      </c>
      <c r="I103" s="7">
        <f t="shared" si="25"/>
        <v>0</v>
      </c>
      <c r="J103" s="7">
        <f t="shared" si="26"/>
        <v>0</v>
      </c>
      <c r="K103" s="7">
        <f t="shared" si="27"/>
        <v>0</v>
      </c>
      <c r="L103" s="7">
        <f t="shared" si="31"/>
        <v>0</v>
      </c>
      <c r="M103" s="7"/>
      <c r="N103" s="7"/>
      <c r="O103" s="7"/>
      <c r="P103" s="7"/>
      <c r="Q103" s="7"/>
      <c r="R103" s="7"/>
      <c r="S103" s="13"/>
      <c r="T103" s="56"/>
      <c r="U103" s="157"/>
      <c r="V103" s="157"/>
      <c r="W103" s="37" t="s">
        <v>208</v>
      </c>
      <c r="X103" s="38" t="str">
        <f t="shared" si="32"/>
        <v>283</v>
      </c>
      <c r="Y103" s="39" t="s">
        <v>58</v>
      </c>
      <c r="Z103" s="143" t="s">
        <v>40</v>
      </c>
      <c r="AA103" s="144"/>
      <c r="AB103" s="144"/>
      <c r="AC103" s="145"/>
      <c r="AD103" s="40"/>
      <c r="AE103" s="159" t="s">
        <v>41</v>
      </c>
      <c r="AF103" s="159"/>
      <c r="AG103" s="159"/>
      <c r="AH103" s="41"/>
      <c r="AI103" s="41" t="s">
        <v>76</v>
      </c>
      <c r="AJ103" s="41" t="s">
        <v>76</v>
      </c>
      <c r="AK103" s="41" t="s">
        <v>76</v>
      </c>
      <c r="AL103" s="97" t="str">
        <f t="shared" si="33"/>
        <v>BAJO</v>
      </c>
      <c r="AM103" s="42">
        <f t="shared" si="28"/>
        <v>0</v>
      </c>
      <c r="AN103" s="95" t="str">
        <f t="shared" si="34"/>
        <v> </v>
      </c>
      <c r="AO103" s="43" t="str">
        <f t="shared" si="35"/>
        <v> </v>
      </c>
      <c r="AP103" s="43" t="str">
        <f t="shared" si="36"/>
        <v> </v>
      </c>
      <c r="AQ103" s="43" t="str">
        <f t="shared" si="37"/>
        <v>X</v>
      </c>
      <c r="AR103" s="44" t="str">
        <f t="shared" si="38"/>
        <v>1312715XX</v>
      </c>
      <c r="AS103" s="18" t="str">
        <f t="shared" si="39"/>
        <v>1312715XX</v>
      </c>
      <c r="AU103" s="16"/>
      <c r="AV103" s="17"/>
      <c r="AW103" s="17"/>
      <c r="BM103" s="96" t="s">
        <v>25</v>
      </c>
      <c r="BN103" s="91" t="str">
        <f t="shared" si="40"/>
        <v>BAJO</v>
      </c>
    </row>
    <row r="104" spans="7:66" ht="16.5" customHeight="1">
      <c r="G104" s="7" t="str">
        <f t="shared" si="29"/>
        <v>XX</v>
      </c>
      <c r="H104" s="7">
        <f t="shared" si="30"/>
        <v>0</v>
      </c>
      <c r="I104" s="7">
        <f t="shared" si="25"/>
        <v>0</v>
      </c>
      <c r="J104" s="7">
        <f t="shared" si="26"/>
        <v>0</v>
      </c>
      <c r="K104" s="7">
        <f t="shared" si="27"/>
        <v>0</v>
      </c>
      <c r="L104" s="7">
        <f t="shared" si="31"/>
        <v>0</v>
      </c>
      <c r="M104" s="7"/>
      <c r="N104" s="7"/>
      <c r="O104" s="7"/>
      <c r="P104" s="7"/>
      <c r="Q104" s="7"/>
      <c r="R104" s="7"/>
      <c r="S104" s="13"/>
      <c r="T104" s="56"/>
      <c r="U104" s="157"/>
      <c r="V104" s="157"/>
      <c r="W104" s="37" t="s">
        <v>208</v>
      </c>
      <c r="X104" s="38" t="str">
        <f t="shared" si="32"/>
        <v>283</v>
      </c>
      <c r="Y104" s="39" t="s">
        <v>58</v>
      </c>
      <c r="Z104" s="143" t="s">
        <v>40</v>
      </c>
      <c r="AA104" s="144"/>
      <c r="AB104" s="144"/>
      <c r="AC104" s="145"/>
      <c r="AD104" s="40"/>
      <c r="AE104" s="159" t="s">
        <v>41</v>
      </c>
      <c r="AF104" s="159"/>
      <c r="AG104" s="159"/>
      <c r="AH104" s="41"/>
      <c r="AI104" s="41" t="s">
        <v>76</v>
      </c>
      <c r="AJ104" s="41" t="s">
        <v>76</v>
      </c>
      <c r="AK104" s="41" t="s">
        <v>76</v>
      </c>
      <c r="AL104" s="97" t="str">
        <f t="shared" si="33"/>
        <v>BAJO</v>
      </c>
      <c r="AM104" s="42">
        <f t="shared" si="28"/>
        <v>0</v>
      </c>
      <c r="AN104" s="95" t="str">
        <f t="shared" si="34"/>
        <v> </v>
      </c>
      <c r="AO104" s="43" t="str">
        <f t="shared" si="35"/>
        <v> </v>
      </c>
      <c r="AP104" s="43" t="str">
        <f t="shared" si="36"/>
        <v> </v>
      </c>
      <c r="AQ104" s="43" t="str">
        <f t="shared" si="37"/>
        <v>X</v>
      </c>
      <c r="AR104" s="44" t="str">
        <f t="shared" si="38"/>
        <v>1312715XX</v>
      </c>
      <c r="AS104" s="18" t="str">
        <f t="shared" si="39"/>
        <v>1312715XX</v>
      </c>
      <c r="AU104" s="16"/>
      <c r="AV104" s="17"/>
      <c r="AW104" s="17"/>
      <c r="BM104" s="96" t="s">
        <v>25</v>
      </c>
      <c r="BN104" s="91" t="str">
        <f t="shared" si="40"/>
        <v>BAJO</v>
      </c>
    </row>
    <row r="105" spans="7:66" ht="16.5" customHeight="1">
      <c r="G105" s="7" t="str">
        <f t="shared" si="29"/>
        <v>XX</v>
      </c>
      <c r="H105" s="7">
        <f t="shared" si="30"/>
        <v>0</v>
      </c>
      <c r="I105" s="7">
        <f t="shared" si="25"/>
        <v>0</v>
      </c>
      <c r="J105" s="7">
        <f t="shared" si="26"/>
        <v>0</v>
      </c>
      <c r="K105" s="7">
        <f t="shared" si="27"/>
        <v>0</v>
      </c>
      <c r="L105" s="7">
        <f t="shared" si="31"/>
        <v>0</v>
      </c>
      <c r="M105" s="7"/>
      <c r="N105" s="7"/>
      <c r="O105" s="7"/>
      <c r="P105" s="7"/>
      <c r="Q105" s="7"/>
      <c r="R105" s="7"/>
      <c r="S105" s="13"/>
      <c r="T105" s="56"/>
      <c r="U105" s="157"/>
      <c r="V105" s="157"/>
      <c r="W105" s="37" t="s">
        <v>208</v>
      </c>
      <c r="X105" s="38" t="str">
        <f t="shared" si="32"/>
        <v>283</v>
      </c>
      <c r="Y105" s="39" t="s">
        <v>58</v>
      </c>
      <c r="Z105" s="143" t="s">
        <v>40</v>
      </c>
      <c r="AA105" s="144"/>
      <c r="AB105" s="144"/>
      <c r="AC105" s="145"/>
      <c r="AD105" s="40"/>
      <c r="AE105" s="159" t="s">
        <v>41</v>
      </c>
      <c r="AF105" s="159"/>
      <c r="AG105" s="159"/>
      <c r="AH105" s="41"/>
      <c r="AI105" s="41" t="s">
        <v>76</v>
      </c>
      <c r="AJ105" s="41" t="s">
        <v>76</v>
      </c>
      <c r="AK105" s="41" t="s">
        <v>76</v>
      </c>
      <c r="AL105" s="97" t="str">
        <f t="shared" si="33"/>
        <v>BAJO</v>
      </c>
      <c r="AM105" s="42">
        <f t="shared" si="28"/>
        <v>0</v>
      </c>
      <c r="AN105" s="95" t="str">
        <f t="shared" si="34"/>
        <v> </v>
      </c>
      <c r="AO105" s="43" t="str">
        <f t="shared" si="35"/>
        <v> </v>
      </c>
      <c r="AP105" s="43" t="str">
        <f t="shared" si="36"/>
        <v> </v>
      </c>
      <c r="AQ105" s="43" t="str">
        <f t="shared" si="37"/>
        <v>X</v>
      </c>
      <c r="AR105" s="44" t="str">
        <f t="shared" si="38"/>
        <v>1312715XX</v>
      </c>
      <c r="AS105" s="18" t="str">
        <f t="shared" si="39"/>
        <v>1312715XX</v>
      </c>
      <c r="AU105" s="16"/>
      <c r="AV105" s="17"/>
      <c r="AW105" s="17"/>
      <c r="BM105" s="96" t="s">
        <v>25</v>
      </c>
      <c r="BN105" s="91" t="str">
        <f t="shared" si="40"/>
        <v>BAJO</v>
      </c>
    </row>
    <row r="106" spans="7:66" ht="16.5" customHeight="1">
      <c r="G106" s="7" t="str">
        <f t="shared" si="29"/>
        <v>XX</v>
      </c>
      <c r="H106" s="7">
        <f t="shared" si="30"/>
        <v>0</v>
      </c>
      <c r="I106" s="7">
        <f t="shared" si="25"/>
        <v>0</v>
      </c>
      <c r="J106" s="7">
        <f t="shared" si="26"/>
        <v>0</v>
      </c>
      <c r="K106" s="7">
        <f t="shared" si="27"/>
        <v>0</v>
      </c>
      <c r="L106" s="7">
        <f t="shared" si="31"/>
        <v>0</v>
      </c>
      <c r="M106" s="7"/>
      <c r="N106" s="7"/>
      <c r="O106" s="7"/>
      <c r="P106" s="7"/>
      <c r="Q106" s="7"/>
      <c r="R106" s="7"/>
      <c r="S106" s="13"/>
      <c r="T106" s="56"/>
      <c r="U106" s="157"/>
      <c r="V106" s="157"/>
      <c r="W106" s="37" t="s">
        <v>208</v>
      </c>
      <c r="X106" s="38" t="str">
        <f t="shared" si="32"/>
        <v>283</v>
      </c>
      <c r="Y106" s="39" t="s">
        <v>58</v>
      </c>
      <c r="Z106" s="143" t="s">
        <v>40</v>
      </c>
      <c r="AA106" s="144"/>
      <c r="AB106" s="144"/>
      <c r="AC106" s="145"/>
      <c r="AD106" s="40"/>
      <c r="AE106" s="159" t="s">
        <v>41</v>
      </c>
      <c r="AF106" s="159"/>
      <c r="AG106" s="159"/>
      <c r="AH106" s="41"/>
      <c r="AI106" s="41" t="s">
        <v>76</v>
      </c>
      <c r="AJ106" s="41" t="s">
        <v>76</v>
      </c>
      <c r="AK106" s="41" t="s">
        <v>76</v>
      </c>
      <c r="AL106" s="97" t="str">
        <f t="shared" si="33"/>
        <v>BAJO</v>
      </c>
      <c r="AM106" s="42">
        <f t="shared" si="28"/>
        <v>0</v>
      </c>
      <c r="AN106" s="95" t="str">
        <f t="shared" si="34"/>
        <v> </v>
      </c>
      <c r="AO106" s="43" t="str">
        <f t="shared" si="35"/>
        <v> </v>
      </c>
      <c r="AP106" s="43" t="str">
        <f t="shared" si="36"/>
        <v> </v>
      </c>
      <c r="AQ106" s="43" t="str">
        <f t="shared" si="37"/>
        <v>X</v>
      </c>
      <c r="AR106" s="44" t="str">
        <f t="shared" si="38"/>
        <v>1312715XX</v>
      </c>
      <c r="AS106" s="18" t="str">
        <f t="shared" si="39"/>
        <v>1312715XX</v>
      </c>
      <c r="AU106" s="16"/>
      <c r="AV106" s="17"/>
      <c r="AW106" s="17"/>
      <c r="BM106" s="96" t="s">
        <v>25</v>
      </c>
      <c r="BN106" s="91" t="str">
        <f t="shared" si="40"/>
        <v>BAJO</v>
      </c>
    </row>
    <row r="107" spans="7:66" ht="16.5" customHeight="1">
      <c r="G107" s="7" t="str">
        <f t="shared" si="29"/>
        <v>XX</v>
      </c>
      <c r="H107" s="7">
        <f t="shared" si="30"/>
        <v>0</v>
      </c>
      <c r="I107" s="7">
        <f t="shared" si="25"/>
        <v>0</v>
      </c>
      <c r="J107" s="7">
        <f t="shared" si="26"/>
        <v>0</v>
      </c>
      <c r="K107" s="7">
        <f t="shared" si="27"/>
        <v>0</v>
      </c>
      <c r="L107" s="7">
        <f t="shared" si="31"/>
        <v>0</v>
      </c>
      <c r="M107" s="7"/>
      <c r="N107" s="7"/>
      <c r="O107" s="7"/>
      <c r="P107" s="7"/>
      <c r="Q107" s="7"/>
      <c r="R107" s="7"/>
      <c r="S107" s="13"/>
      <c r="T107" s="56"/>
      <c r="U107" s="157"/>
      <c r="V107" s="157"/>
      <c r="W107" s="37" t="s">
        <v>208</v>
      </c>
      <c r="X107" s="38" t="str">
        <f t="shared" si="32"/>
        <v>283</v>
      </c>
      <c r="Y107" s="39" t="s">
        <v>58</v>
      </c>
      <c r="Z107" s="143" t="s">
        <v>40</v>
      </c>
      <c r="AA107" s="144"/>
      <c r="AB107" s="144"/>
      <c r="AC107" s="145"/>
      <c r="AD107" s="40"/>
      <c r="AE107" s="159" t="s">
        <v>41</v>
      </c>
      <c r="AF107" s="159"/>
      <c r="AG107" s="159"/>
      <c r="AH107" s="41"/>
      <c r="AI107" s="41" t="s">
        <v>76</v>
      </c>
      <c r="AJ107" s="41" t="s">
        <v>76</v>
      </c>
      <c r="AK107" s="41" t="s">
        <v>76</v>
      </c>
      <c r="AL107" s="97" t="str">
        <f t="shared" si="33"/>
        <v>BAJO</v>
      </c>
      <c r="AM107" s="42">
        <f t="shared" si="28"/>
        <v>0</v>
      </c>
      <c r="AN107" s="95" t="str">
        <f t="shared" si="34"/>
        <v> </v>
      </c>
      <c r="AO107" s="43" t="str">
        <f t="shared" si="35"/>
        <v> </v>
      </c>
      <c r="AP107" s="43" t="str">
        <f t="shared" si="36"/>
        <v> </v>
      </c>
      <c r="AQ107" s="43" t="str">
        <f t="shared" si="37"/>
        <v>X</v>
      </c>
      <c r="AR107" s="44" t="str">
        <f t="shared" si="38"/>
        <v>1312715XX</v>
      </c>
      <c r="AS107" s="18" t="str">
        <f t="shared" si="39"/>
        <v>1312715XX</v>
      </c>
      <c r="AU107" s="16"/>
      <c r="AV107" s="17"/>
      <c r="AW107" s="17"/>
      <c r="BM107" s="96" t="s">
        <v>25</v>
      </c>
      <c r="BN107" s="91" t="str">
        <f t="shared" si="40"/>
        <v>BAJO</v>
      </c>
    </row>
    <row r="108" spans="7:66" ht="16.5" customHeight="1">
      <c r="G108" s="7" t="str">
        <f t="shared" si="29"/>
        <v>XX</v>
      </c>
      <c r="H108" s="7">
        <f t="shared" si="30"/>
        <v>0</v>
      </c>
      <c r="I108" s="7">
        <f t="shared" si="25"/>
        <v>0</v>
      </c>
      <c r="J108" s="7">
        <f t="shared" si="26"/>
        <v>0</v>
      </c>
      <c r="K108" s="7">
        <f t="shared" si="27"/>
        <v>0</v>
      </c>
      <c r="L108" s="7">
        <f t="shared" si="31"/>
        <v>0</v>
      </c>
      <c r="M108" s="7"/>
      <c r="N108" s="7"/>
      <c r="O108" s="7"/>
      <c r="P108" s="7"/>
      <c r="Q108" s="7"/>
      <c r="R108" s="7"/>
      <c r="S108" s="13"/>
      <c r="T108" s="56"/>
      <c r="U108" s="157"/>
      <c r="V108" s="157"/>
      <c r="W108" s="37" t="s">
        <v>208</v>
      </c>
      <c r="X108" s="38" t="str">
        <f t="shared" si="32"/>
        <v>283</v>
      </c>
      <c r="Y108" s="39" t="s">
        <v>58</v>
      </c>
      <c r="Z108" s="143" t="s">
        <v>40</v>
      </c>
      <c r="AA108" s="144"/>
      <c r="AB108" s="144"/>
      <c r="AC108" s="145"/>
      <c r="AD108" s="40"/>
      <c r="AE108" s="159" t="s">
        <v>41</v>
      </c>
      <c r="AF108" s="159"/>
      <c r="AG108" s="159"/>
      <c r="AH108" s="41"/>
      <c r="AI108" s="41" t="s">
        <v>76</v>
      </c>
      <c r="AJ108" s="41" t="s">
        <v>76</v>
      </c>
      <c r="AK108" s="41" t="s">
        <v>76</v>
      </c>
      <c r="AL108" s="97" t="str">
        <f t="shared" si="33"/>
        <v>BAJO</v>
      </c>
      <c r="AM108" s="42">
        <f t="shared" si="28"/>
        <v>0</v>
      </c>
      <c r="AN108" s="95" t="str">
        <f t="shared" si="34"/>
        <v> </v>
      </c>
      <c r="AO108" s="43" t="str">
        <f t="shared" si="35"/>
        <v> </v>
      </c>
      <c r="AP108" s="43" t="str">
        <f t="shared" si="36"/>
        <v> </v>
      </c>
      <c r="AQ108" s="43" t="str">
        <f t="shared" si="37"/>
        <v>X</v>
      </c>
      <c r="AR108" s="44" t="str">
        <f t="shared" si="38"/>
        <v>1312715XX</v>
      </c>
      <c r="AS108" s="18" t="str">
        <f t="shared" si="39"/>
        <v>1312715XX</v>
      </c>
      <c r="AU108" s="16"/>
      <c r="AV108" s="17"/>
      <c r="AW108" s="17"/>
      <c r="BM108" s="96" t="s">
        <v>25</v>
      </c>
      <c r="BN108" s="91" t="str">
        <f t="shared" si="40"/>
        <v>BAJO</v>
      </c>
    </row>
    <row r="109" spans="7:66" ht="16.5" customHeight="1">
      <c r="G109" s="7" t="str">
        <f t="shared" si="29"/>
        <v>XX</v>
      </c>
      <c r="H109" s="7">
        <f t="shared" si="30"/>
        <v>0</v>
      </c>
      <c r="I109" s="7">
        <f t="shared" si="25"/>
        <v>0</v>
      </c>
      <c r="J109" s="7">
        <f t="shared" si="26"/>
        <v>0</v>
      </c>
      <c r="K109" s="7">
        <f t="shared" si="27"/>
        <v>0</v>
      </c>
      <c r="L109" s="7">
        <f t="shared" si="31"/>
        <v>0</v>
      </c>
      <c r="M109" s="7"/>
      <c r="N109" s="7"/>
      <c r="O109" s="7"/>
      <c r="P109" s="7"/>
      <c r="Q109" s="7"/>
      <c r="R109" s="7"/>
      <c r="S109" s="13"/>
      <c r="T109" s="56"/>
      <c r="U109" s="157"/>
      <c r="V109" s="157"/>
      <c r="W109" s="37" t="s">
        <v>208</v>
      </c>
      <c r="X109" s="38" t="str">
        <f t="shared" si="32"/>
        <v>283</v>
      </c>
      <c r="Y109" s="39" t="s">
        <v>58</v>
      </c>
      <c r="Z109" s="143" t="s">
        <v>40</v>
      </c>
      <c r="AA109" s="144"/>
      <c r="AB109" s="144"/>
      <c r="AC109" s="145"/>
      <c r="AD109" s="40"/>
      <c r="AE109" s="159" t="s">
        <v>41</v>
      </c>
      <c r="AF109" s="159"/>
      <c r="AG109" s="159"/>
      <c r="AH109" s="41"/>
      <c r="AI109" s="41" t="s">
        <v>76</v>
      </c>
      <c r="AJ109" s="41" t="s">
        <v>76</v>
      </c>
      <c r="AK109" s="41" t="s">
        <v>76</v>
      </c>
      <c r="AL109" s="97" t="str">
        <f t="shared" si="33"/>
        <v>BAJO</v>
      </c>
      <c r="AM109" s="42">
        <f t="shared" si="28"/>
        <v>0</v>
      </c>
      <c r="AN109" s="95" t="str">
        <f t="shared" si="34"/>
        <v> </v>
      </c>
      <c r="AO109" s="43" t="str">
        <f t="shared" si="35"/>
        <v> </v>
      </c>
      <c r="AP109" s="43" t="str">
        <f t="shared" si="36"/>
        <v> </v>
      </c>
      <c r="AQ109" s="43" t="str">
        <f t="shared" si="37"/>
        <v>X</v>
      </c>
      <c r="AR109" s="44" t="str">
        <f t="shared" si="38"/>
        <v>1312715XX</v>
      </c>
      <c r="AS109" s="18" t="str">
        <f t="shared" si="39"/>
        <v>1312715XX</v>
      </c>
      <c r="AU109" s="16"/>
      <c r="AV109" s="17"/>
      <c r="AW109" s="17"/>
      <c r="BM109" s="96" t="s">
        <v>25</v>
      </c>
      <c r="BN109" s="91" t="str">
        <f t="shared" si="40"/>
        <v>BAJO</v>
      </c>
    </row>
    <row r="110" spans="7:66" ht="16.5" customHeight="1">
      <c r="G110" s="7" t="str">
        <f t="shared" si="29"/>
        <v>XX</v>
      </c>
      <c r="H110" s="7">
        <f t="shared" si="30"/>
        <v>0</v>
      </c>
      <c r="I110" s="7">
        <f t="shared" si="25"/>
        <v>0</v>
      </c>
      <c r="J110" s="7">
        <f t="shared" si="26"/>
        <v>0</v>
      </c>
      <c r="K110" s="7">
        <f t="shared" si="27"/>
        <v>0</v>
      </c>
      <c r="L110" s="7">
        <f t="shared" si="31"/>
        <v>0</v>
      </c>
      <c r="M110" s="7"/>
      <c r="N110" s="7"/>
      <c r="O110" s="7"/>
      <c r="P110" s="7"/>
      <c r="Q110" s="7"/>
      <c r="R110" s="7"/>
      <c r="S110" s="13"/>
      <c r="T110" s="56"/>
      <c r="U110" s="157"/>
      <c r="V110" s="157"/>
      <c r="W110" s="37" t="s">
        <v>208</v>
      </c>
      <c r="X110" s="38" t="str">
        <f t="shared" si="32"/>
        <v>283</v>
      </c>
      <c r="Y110" s="39" t="s">
        <v>58</v>
      </c>
      <c r="Z110" s="143" t="s">
        <v>40</v>
      </c>
      <c r="AA110" s="144"/>
      <c r="AB110" s="144"/>
      <c r="AC110" s="145"/>
      <c r="AD110" s="40"/>
      <c r="AE110" s="159" t="s">
        <v>41</v>
      </c>
      <c r="AF110" s="159"/>
      <c r="AG110" s="159"/>
      <c r="AH110" s="41"/>
      <c r="AI110" s="41" t="s">
        <v>76</v>
      </c>
      <c r="AJ110" s="41" t="s">
        <v>76</v>
      </c>
      <c r="AK110" s="41" t="s">
        <v>76</v>
      </c>
      <c r="AL110" s="97" t="str">
        <f t="shared" si="33"/>
        <v>BAJO</v>
      </c>
      <c r="AM110" s="42">
        <f t="shared" si="28"/>
        <v>0</v>
      </c>
      <c r="AN110" s="95" t="str">
        <f t="shared" si="34"/>
        <v> </v>
      </c>
      <c r="AO110" s="43" t="str">
        <f t="shared" si="35"/>
        <v> </v>
      </c>
      <c r="AP110" s="43" t="str">
        <f t="shared" si="36"/>
        <v> </v>
      </c>
      <c r="AQ110" s="43" t="str">
        <f t="shared" si="37"/>
        <v>X</v>
      </c>
      <c r="AR110" s="44" t="str">
        <f t="shared" si="38"/>
        <v>1312715XX</v>
      </c>
      <c r="AS110" s="18" t="str">
        <f t="shared" si="39"/>
        <v>1312715XX</v>
      </c>
      <c r="AU110" s="16"/>
      <c r="AV110" s="17"/>
      <c r="AW110" s="17"/>
      <c r="BM110" s="96" t="s">
        <v>25</v>
      </c>
      <c r="BN110" s="91" t="str">
        <f t="shared" si="40"/>
        <v>BAJO</v>
      </c>
    </row>
    <row r="111" spans="7:66" ht="16.5" customHeight="1">
      <c r="G111" s="7" t="str">
        <f t="shared" si="29"/>
        <v>XX</v>
      </c>
      <c r="H111" s="7">
        <f t="shared" si="30"/>
        <v>0</v>
      </c>
      <c r="I111" s="7">
        <f t="shared" si="25"/>
        <v>0</v>
      </c>
      <c r="J111" s="7">
        <f t="shared" si="26"/>
        <v>0</v>
      </c>
      <c r="K111" s="7">
        <f t="shared" si="27"/>
        <v>0</v>
      </c>
      <c r="L111" s="7">
        <f t="shared" si="31"/>
        <v>0</v>
      </c>
      <c r="M111" s="7"/>
      <c r="N111" s="7"/>
      <c r="O111" s="7"/>
      <c r="P111" s="7"/>
      <c r="Q111" s="7"/>
      <c r="R111" s="7"/>
      <c r="S111" s="13"/>
      <c r="T111" s="56"/>
      <c r="U111" s="157"/>
      <c r="V111" s="157"/>
      <c r="W111" s="37" t="s">
        <v>208</v>
      </c>
      <c r="X111" s="38" t="str">
        <f t="shared" si="32"/>
        <v>283</v>
      </c>
      <c r="Y111" s="39" t="s">
        <v>58</v>
      </c>
      <c r="Z111" s="143" t="s">
        <v>40</v>
      </c>
      <c r="AA111" s="144"/>
      <c r="AB111" s="144"/>
      <c r="AC111" s="145"/>
      <c r="AD111" s="40"/>
      <c r="AE111" s="159" t="s">
        <v>41</v>
      </c>
      <c r="AF111" s="159"/>
      <c r="AG111" s="159"/>
      <c r="AH111" s="41"/>
      <c r="AI111" s="41" t="s">
        <v>76</v>
      </c>
      <c r="AJ111" s="41" t="s">
        <v>76</v>
      </c>
      <c r="AK111" s="41" t="s">
        <v>76</v>
      </c>
      <c r="AL111" s="97" t="str">
        <f t="shared" si="33"/>
        <v>BAJO</v>
      </c>
      <c r="AM111" s="42">
        <f t="shared" si="28"/>
        <v>0</v>
      </c>
      <c r="AN111" s="95" t="str">
        <f t="shared" si="34"/>
        <v> </v>
      </c>
      <c r="AO111" s="43" t="str">
        <f t="shared" si="35"/>
        <v> </v>
      </c>
      <c r="AP111" s="43" t="str">
        <f t="shared" si="36"/>
        <v> </v>
      </c>
      <c r="AQ111" s="43" t="str">
        <f t="shared" si="37"/>
        <v>X</v>
      </c>
      <c r="AR111" s="44" t="str">
        <f t="shared" si="38"/>
        <v>1312715XX</v>
      </c>
      <c r="AS111" s="18" t="str">
        <f t="shared" si="39"/>
        <v>1312715XX</v>
      </c>
      <c r="AU111" s="16"/>
      <c r="AV111" s="17"/>
      <c r="AW111" s="17"/>
      <c r="BM111" s="96" t="s">
        <v>25</v>
      </c>
      <c r="BN111" s="91" t="str">
        <f t="shared" si="40"/>
        <v>BAJO</v>
      </c>
    </row>
    <row r="112" spans="7:66" ht="16.5" customHeight="1">
      <c r="G112" s="7" t="str">
        <f t="shared" si="29"/>
        <v>XX</v>
      </c>
      <c r="H112" s="7">
        <f t="shared" si="30"/>
        <v>0</v>
      </c>
      <c r="I112" s="7">
        <f t="shared" si="25"/>
        <v>0</v>
      </c>
      <c r="J112" s="7">
        <f t="shared" si="26"/>
        <v>0</v>
      </c>
      <c r="K112" s="7">
        <f t="shared" si="27"/>
        <v>0</v>
      </c>
      <c r="L112" s="7">
        <f t="shared" si="31"/>
        <v>0</v>
      </c>
      <c r="M112" s="7"/>
      <c r="N112" s="7"/>
      <c r="O112" s="7"/>
      <c r="P112" s="7"/>
      <c r="Q112" s="7"/>
      <c r="R112" s="7"/>
      <c r="S112" s="13"/>
      <c r="T112" s="56"/>
      <c r="U112" s="157"/>
      <c r="V112" s="157"/>
      <c r="W112" s="37" t="s">
        <v>208</v>
      </c>
      <c r="X112" s="38" t="str">
        <f t="shared" si="32"/>
        <v>283</v>
      </c>
      <c r="Y112" s="39" t="s">
        <v>58</v>
      </c>
      <c r="Z112" s="143" t="s">
        <v>40</v>
      </c>
      <c r="AA112" s="144"/>
      <c r="AB112" s="144"/>
      <c r="AC112" s="145"/>
      <c r="AD112" s="40"/>
      <c r="AE112" s="159" t="s">
        <v>41</v>
      </c>
      <c r="AF112" s="159"/>
      <c r="AG112" s="159"/>
      <c r="AH112" s="41"/>
      <c r="AI112" s="41" t="s">
        <v>76</v>
      </c>
      <c r="AJ112" s="41" t="s">
        <v>76</v>
      </c>
      <c r="AK112" s="41" t="s">
        <v>76</v>
      </c>
      <c r="AL112" s="97" t="str">
        <f t="shared" si="33"/>
        <v>BAJO</v>
      </c>
      <c r="AM112" s="42">
        <f t="shared" si="28"/>
        <v>0</v>
      </c>
      <c r="AN112" s="95" t="str">
        <f t="shared" si="34"/>
        <v> </v>
      </c>
      <c r="AO112" s="43" t="str">
        <f t="shared" si="35"/>
        <v> </v>
      </c>
      <c r="AP112" s="43" t="str">
        <f t="shared" si="36"/>
        <v> </v>
      </c>
      <c r="AQ112" s="43" t="str">
        <f t="shared" si="37"/>
        <v>X</v>
      </c>
      <c r="AR112" s="44" t="str">
        <f t="shared" si="38"/>
        <v>1312715XX</v>
      </c>
      <c r="AS112" s="18" t="str">
        <f t="shared" si="39"/>
        <v>1312715XX</v>
      </c>
      <c r="AU112" s="16"/>
      <c r="AV112" s="17"/>
      <c r="AW112" s="17"/>
      <c r="BM112" s="96" t="s">
        <v>25</v>
      </c>
      <c r="BN112" s="91" t="str">
        <f t="shared" si="40"/>
        <v>BAJO</v>
      </c>
    </row>
    <row r="113" spans="7:66" ht="16.5" customHeight="1">
      <c r="G113" s="7" t="str">
        <f t="shared" si="29"/>
        <v>XX</v>
      </c>
      <c r="H113" s="7">
        <f t="shared" si="30"/>
        <v>0</v>
      </c>
      <c r="I113" s="7">
        <f t="shared" si="25"/>
        <v>0</v>
      </c>
      <c r="J113" s="7">
        <f t="shared" si="26"/>
        <v>0</v>
      </c>
      <c r="K113" s="7">
        <f t="shared" si="27"/>
        <v>0</v>
      </c>
      <c r="L113" s="7">
        <f t="shared" si="31"/>
        <v>0</v>
      </c>
      <c r="M113" s="7"/>
      <c r="N113" s="7"/>
      <c r="O113" s="7"/>
      <c r="P113" s="7"/>
      <c r="Q113" s="7"/>
      <c r="R113" s="7"/>
      <c r="S113" s="13"/>
      <c r="T113" s="56"/>
      <c r="U113" s="157"/>
      <c r="V113" s="157"/>
      <c r="W113" s="37" t="s">
        <v>208</v>
      </c>
      <c r="X113" s="38" t="str">
        <f t="shared" si="32"/>
        <v>283</v>
      </c>
      <c r="Y113" s="39" t="s">
        <v>58</v>
      </c>
      <c r="Z113" s="143" t="s">
        <v>40</v>
      </c>
      <c r="AA113" s="144"/>
      <c r="AB113" s="144"/>
      <c r="AC113" s="145"/>
      <c r="AD113" s="40"/>
      <c r="AE113" s="159" t="s">
        <v>41</v>
      </c>
      <c r="AF113" s="159"/>
      <c r="AG113" s="159"/>
      <c r="AH113" s="41"/>
      <c r="AI113" s="41" t="s">
        <v>76</v>
      </c>
      <c r="AJ113" s="41" t="s">
        <v>76</v>
      </c>
      <c r="AK113" s="41" t="s">
        <v>76</v>
      </c>
      <c r="AL113" s="97" t="str">
        <f t="shared" si="33"/>
        <v>BAJO</v>
      </c>
      <c r="AM113" s="42">
        <f t="shared" si="28"/>
        <v>0</v>
      </c>
      <c r="AN113" s="95" t="str">
        <f t="shared" si="34"/>
        <v> </v>
      </c>
      <c r="AO113" s="43" t="str">
        <f t="shared" si="35"/>
        <v> </v>
      </c>
      <c r="AP113" s="43" t="str">
        <f t="shared" si="36"/>
        <v> </v>
      </c>
      <c r="AQ113" s="43" t="str">
        <f t="shared" si="37"/>
        <v>X</v>
      </c>
      <c r="AR113" s="44" t="str">
        <f t="shared" si="38"/>
        <v>1312715XX</v>
      </c>
      <c r="AS113" s="18" t="str">
        <f t="shared" si="39"/>
        <v>1312715XX</v>
      </c>
      <c r="AU113" s="16"/>
      <c r="AV113" s="17"/>
      <c r="AW113" s="17"/>
      <c r="BM113" s="96" t="s">
        <v>25</v>
      </c>
      <c r="BN113" s="91" t="str">
        <f t="shared" si="40"/>
        <v>BAJO</v>
      </c>
    </row>
    <row r="114" spans="7:66" ht="16.5" customHeight="1">
      <c r="G114" s="7" t="str">
        <f t="shared" si="29"/>
        <v>XX</v>
      </c>
      <c r="H114" s="7">
        <f t="shared" si="30"/>
        <v>0</v>
      </c>
      <c r="I114" s="7">
        <f t="shared" si="25"/>
        <v>0</v>
      </c>
      <c r="J114" s="7">
        <f t="shared" si="26"/>
        <v>0</v>
      </c>
      <c r="K114" s="7">
        <f t="shared" si="27"/>
        <v>0</v>
      </c>
      <c r="L114" s="7">
        <f t="shared" si="31"/>
        <v>0</v>
      </c>
      <c r="M114" s="7"/>
      <c r="N114" s="7"/>
      <c r="O114" s="7"/>
      <c r="P114" s="7"/>
      <c r="Q114" s="7"/>
      <c r="R114" s="7"/>
      <c r="S114" s="13"/>
      <c r="T114" s="56"/>
      <c r="U114" s="157"/>
      <c r="V114" s="157"/>
      <c r="W114" s="37" t="s">
        <v>208</v>
      </c>
      <c r="X114" s="38" t="str">
        <f t="shared" si="32"/>
        <v>283</v>
      </c>
      <c r="Y114" s="39" t="s">
        <v>58</v>
      </c>
      <c r="Z114" s="143" t="s">
        <v>40</v>
      </c>
      <c r="AA114" s="144"/>
      <c r="AB114" s="144"/>
      <c r="AC114" s="145"/>
      <c r="AD114" s="40"/>
      <c r="AE114" s="159" t="s">
        <v>41</v>
      </c>
      <c r="AF114" s="159"/>
      <c r="AG114" s="159"/>
      <c r="AH114" s="41"/>
      <c r="AI114" s="41" t="s">
        <v>76</v>
      </c>
      <c r="AJ114" s="41" t="s">
        <v>76</v>
      </c>
      <c r="AK114" s="41" t="s">
        <v>76</v>
      </c>
      <c r="AL114" s="97" t="str">
        <f t="shared" si="33"/>
        <v>BAJO</v>
      </c>
      <c r="AM114" s="42">
        <f t="shared" si="28"/>
        <v>0</v>
      </c>
      <c r="AN114" s="95" t="str">
        <f t="shared" si="34"/>
        <v> </v>
      </c>
      <c r="AO114" s="43" t="str">
        <f t="shared" si="35"/>
        <v> </v>
      </c>
      <c r="AP114" s="43" t="str">
        <f t="shared" si="36"/>
        <v> </v>
      </c>
      <c r="AQ114" s="43" t="str">
        <f t="shared" si="37"/>
        <v>X</v>
      </c>
      <c r="AR114" s="44" t="str">
        <f t="shared" si="38"/>
        <v>1312715XX</v>
      </c>
      <c r="AS114" s="18" t="str">
        <f t="shared" si="39"/>
        <v>1312715XX</v>
      </c>
      <c r="AU114" s="16"/>
      <c r="AV114" s="17"/>
      <c r="AW114" s="17"/>
      <c r="BM114" s="96" t="s">
        <v>25</v>
      </c>
      <c r="BN114" s="91" t="str">
        <f t="shared" si="40"/>
        <v>BAJO</v>
      </c>
    </row>
    <row r="115" spans="7:66" ht="16.5" customHeight="1">
      <c r="G115" s="7" t="str">
        <f t="shared" si="29"/>
        <v>XX</v>
      </c>
      <c r="H115" s="7">
        <f t="shared" si="30"/>
        <v>0</v>
      </c>
      <c r="I115" s="7">
        <f t="shared" si="25"/>
        <v>0</v>
      </c>
      <c r="J115" s="7">
        <f t="shared" si="26"/>
        <v>0</v>
      </c>
      <c r="K115" s="7">
        <f t="shared" si="27"/>
        <v>0</v>
      </c>
      <c r="L115" s="7">
        <f t="shared" si="31"/>
        <v>0</v>
      </c>
      <c r="M115" s="7"/>
      <c r="N115" s="7"/>
      <c r="O115" s="7"/>
      <c r="P115" s="7"/>
      <c r="Q115" s="7"/>
      <c r="R115" s="7"/>
      <c r="S115" s="13"/>
      <c r="T115" s="56"/>
      <c r="U115" s="157"/>
      <c r="V115" s="157"/>
      <c r="W115" s="37" t="s">
        <v>208</v>
      </c>
      <c r="X115" s="38" t="str">
        <f t="shared" si="32"/>
        <v>283</v>
      </c>
      <c r="Y115" s="39" t="s">
        <v>58</v>
      </c>
      <c r="Z115" s="143" t="s">
        <v>40</v>
      </c>
      <c r="AA115" s="144"/>
      <c r="AB115" s="144"/>
      <c r="AC115" s="145"/>
      <c r="AD115" s="40"/>
      <c r="AE115" s="159" t="s">
        <v>41</v>
      </c>
      <c r="AF115" s="159"/>
      <c r="AG115" s="159"/>
      <c r="AH115" s="41"/>
      <c r="AI115" s="41" t="s">
        <v>76</v>
      </c>
      <c r="AJ115" s="41" t="s">
        <v>76</v>
      </c>
      <c r="AK115" s="41" t="s">
        <v>76</v>
      </c>
      <c r="AL115" s="97" t="str">
        <f t="shared" si="33"/>
        <v>BAJO</v>
      </c>
      <c r="AM115" s="42">
        <f t="shared" si="28"/>
        <v>0</v>
      </c>
      <c r="AN115" s="95" t="str">
        <f t="shared" si="34"/>
        <v> </v>
      </c>
      <c r="AO115" s="43" t="str">
        <f t="shared" si="35"/>
        <v> </v>
      </c>
      <c r="AP115" s="43" t="str">
        <f t="shared" si="36"/>
        <v> </v>
      </c>
      <c r="AQ115" s="43" t="str">
        <f t="shared" si="37"/>
        <v>X</v>
      </c>
      <c r="AR115" s="44" t="str">
        <f t="shared" si="38"/>
        <v>1312715XX</v>
      </c>
      <c r="AS115" s="18" t="str">
        <f t="shared" si="39"/>
        <v>1312715XX</v>
      </c>
      <c r="AU115" s="16"/>
      <c r="AV115" s="17"/>
      <c r="AW115" s="17"/>
      <c r="BM115" s="96" t="s">
        <v>25</v>
      </c>
      <c r="BN115" s="91" t="str">
        <f t="shared" si="40"/>
        <v>BAJO</v>
      </c>
    </row>
    <row r="116" spans="7:66" ht="16.5" customHeight="1">
      <c r="G116" s="7" t="str">
        <f t="shared" si="29"/>
        <v>XX</v>
      </c>
      <c r="H116" s="7">
        <f t="shared" si="30"/>
        <v>0</v>
      </c>
      <c r="I116" s="7">
        <f t="shared" si="25"/>
        <v>0</v>
      </c>
      <c r="J116" s="7">
        <f t="shared" si="26"/>
        <v>0</v>
      </c>
      <c r="K116" s="7">
        <f t="shared" si="27"/>
        <v>0</v>
      </c>
      <c r="L116" s="7">
        <f t="shared" si="31"/>
        <v>0</v>
      </c>
      <c r="M116" s="7"/>
      <c r="N116" s="7"/>
      <c r="O116" s="7"/>
      <c r="P116" s="7"/>
      <c r="Q116" s="7"/>
      <c r="R116" s="7"/>
      <c r="S116" s="13"/>
      <c r="T116" s="56"/>
      <c r="U116" s="157"/>
      <c r="V116" s="157"/>
      <c r="W116" s="37" t="s">
        <v>208</v>
      </c>
      <c r="X116" s="38" t="str">
        <f t="shared" si="32"/>
        <v>283</v>
      </c>
      <c r="Y116" s="39" t="s">
        <v>58</v>
      </c>
      <c r="Z116" s="143" t="s">
        <v>40</v>
      </c>
      <c r="AA116" s="144"/>
      <c r="AB116" s="144"/>
      <c r="AC116" s="145"/>
      <c r="AD116" s="40"/>
      <c r="AE116" s="159" t="s">
        <v>41</v>
      </c>
      <c r="AF116" s="159"/>
      <c r="AG116" s="159"/>
      <c r="AH116" s="41"/>
      <c r="AI116" s="41" t="s">
        <v>76</v>
      </c>
      <c r="AJ116" s="41" t="s">
        <v>76</v>
      </c>
      <c r="AK116" s="41" t="s">
        <v>76</v>
      </c>
      <c r="AL116" s="97" t="str">
        <f t="shared" si="33"/>
        <v>BAJO</v>
      </c>
      <c r="AM116" s="42">
        <f t="shared" si="28"/>
        <v>0</v>
      </c>
      <c r="AN116" s="95" t="str">
        <f t="shared" si="34"/>
        <v> </v>
      </c>
      <c r="AO116" s="43" t="str">
        <f t="shared" si="35"/>
        <v> </v>
      </c>
      <c r="AP116" s="43" t="str">
        <f t="shared" si="36"/>
        <v> </v>
      </c>
      <c r="AQ116" s="43" t="str">
        <f t="shared" si="37"/>
        <v>X</v>
      </c>
      <c r="AR116" s="44" t="str">
        <f t="shared" si="38"/>
        <v>1312715XX</v>
      </c>
      <c r="AS116" s="18" t="str">
        <f t="shared" si="39"/>
        <v>1312715XX</v>
      </c>
      <c r="AU116" s="16"/>
      <c r="AV116" s="17"/>
      <c r="AW116" s="17"/>
      <c r="BM116" s="96" t="s">
        <v>25</v>
      </c>
      <c r="BN116" s="91" t="str">
        <f t="shared" si="40"/>
        <v>BAJO</v>
      </c>
    </row>
    <row r="117" spans="7:66" ht="16.5" customHeight="1">
      <c r="G117" s="7" t="str">
        <f t="shared" si="29"/>
        <v>XX</v>
      </c>
      <c r="H117" s="7">
        <f t="shared" si="30"/>
        <v>0</v>
      </c>
      <c r="I117" s="7">
        <f t="shared" si="25"/>
        <v>0</v>
      </c>
      <c r="J117" s="7">
        <f t="shared" si="26"/>
        <v>0</v>
      </c>
      <c r="K117" s="7">
        <f t="shared" si="27"/>
        <v>0</v>
      </c>
      <c r="L117" s="7">
        <f t="shared" si="31"/>
        <v>0</v>
      </c>
      <c r="M117" s="7"/>
      <c r="N117" s="7"/>
      <c r="O117" s="7"/>
      <c r="P117" s="7"/>
      <c r="Q117" s="7"/>
      <c r="R117" s="7"/>
      <c r="S117" s="13"/>
      <c r="T117" s="56"/>
      <c r="U117" s="157"/>
      <c r="V117" s="157"/>
      <c r="W117" s="37" t="s">
        <v>208</v>
      </c>
      <c r="X117" s="38" t="str">
        <f t="shared" si="32"/>
        <v>283</v>
      </c>
      <c r="Y117" s="39" t="s">
        <v>58</v>
      </c>
      <c r="Z117" s="143" t="s">
        <v>40</v>
      </c>
      <c r="AA117" s="144"/>
      <c r="AB117" s="144"/>
      <c r="AC117" s="145"/>
      <c r="AD117" s="40"/>
      <c r="AE117" s="159" t="s">
        <v>41</v>
      </c>
      <c r="AF117" s="159"/>
      <c r="AG117" s="159"/>
      <c r="AH117" s="41"/>
      <c r="AI117" s="41" t="s">
        <v>76</v>
      </c>
      <c r="AJ117" s="41" t="s">
        <v>76</v>
      </c>
      <c r="AK117" s="41" t="s">
        <v>76</v>
      </c>
      <c r="AL117" s="97" t="str">
        <f t="shared" si="33"/>
        <v>BAJO</v>
      </c>
      <c r="AM117" s="42">
        <f t="shared" si="28"/>
        <v>0</v>
      </c>
      <c r="AN117" s="95" t="str">
        <f t="shared" si="34"/>
        <v> </v>
      </c>
      <c r="AO117" s="43" t="str">
        <f t="shared" si="35"/>
        <v> </v>
      </c>
      <c r="AP117" s="43" t="str">
        <f t="shared" si="36"/>
        <v> </v>
      </c>
      <c r="AQ117" s="43" t="str">
        <f t="shared" si="37"/>
        <v>X</v>
      </c>
      <c r="AR117" s="44" t="str">
        <f t="shared" si="38"/>
        <v>1312715XX</v>
      </c>
      <c r="AS117" s="18" t="str">
        <f t="shared" si="39"/>
        <v>1312715XX</v>
      </c>
      <c r="AU117" s="16"/>
      <c r="AV117" s="17"/>
      <c r="AW117" s="17"/>
      <c r="BM117" s="96" t="s">
        <v>25</v>
      </c>
      <c r="BN117" s="91" t="str">
        <f t="shared" si="40"/>
        <v>BAJO</v>
      </c>
    </row>
    <row r="118" spans="7:66" ht="16.5" customHeight="1">
      <c r="G118" s="7" t="str">
        <f t="shared" si="29"/>
        <v>XX</v>
      </c>
      <c r="H118" s="7">
        <f t="shared" si="30"/>
        <v>0</v>
      </c>
      <c r="I118" s="7">
        <f t="shared" si="25"/>
        <v>0</v>
      </c>
      <c r="J118" s="7">
        <f t="shared" si="26"/>
        <v>0</v>
      </c>
      <c r="K118" s="7">
        <f t="shared" si="27"/>
        <v>0</v>
      </c>
      <c r="L118" s="7">
        <f t="shared" si="31"/>
        <v>0</v>
      </c>
      <c r="M118" s="7"/>
      <c r="N118" s="7"/>
      <c r="O118" s="7"/>
      <c r="P118" s="7"/>
      <c r="Q118" s="7"/>
      <c r="R118" s="7"/>
      <c r="S118" s="13"/>
      <c r="T118" s="56"/>
      <c r="U118" s="157"/>
      <c r="V118" s="157"/>
      <c r="W118" s="37" t="s">
        <v>208</v>
      </c>
      <c r="X118" s="38" t="str">
        <f t="shared" si="32"/>
        <v>283</v>
      </c>
      <c r="Y118" s="39" t="s">
        <v>58</v>
      </c>
      <c r="Z118" s="143" t="s">
        <v>40</v>
      </c>
      <c r="AA118" s="144"/>
      <c r="AB118" s="144"/>
      <c r="AC118" s="145"/>
      <c r="AD118" s="40"/>
      <c r="AE118" s="159" t="s">
        <v>41</v>
      </c>
      <c r="AF118" s="159"/>
      <c r="AG118" s="159"/>
      <c r="AH118" s="41"/>
      <c r="AI118" s="41" t="s">
        <v>76</v>
      </c>
      <c r="AJ118" s="41" t="s">
        <v>76</v>
      </c>
      <c r="AK118" s="41" t="s">
        <v>76</v>
      </c>
      <c r="AL118" s="97" t="str">
        <f t="shared" si="33"/>
        <v>BAJO</v>
      </c>
      <c r="AM118" s="42">
        <f t="shared" si="28"/>
        <v>0</v>
      </c>
      <c r="AN118" s="95" t="str">
        <f t="shared" si="34"/>
        <v> </v>
      </c>
      <c r="AO118" s="43" t="str">
        <f t="shared" si="35"/>
        <v> </v>
      </c>
      <c r="AP118" s="43" t="str">
        <f t="shared" si="36"/>
        <v> </v>
      </c>
      <c r="AQ118" s="43" t="str">
        <f t="shared" si="37"/>
        <v>X</v>
      </c>
      <c r="AR118" s="44" t="str">
        <f t="shared" si="38"/>
        <v>1312715XX</v>
      </c>
      <c r="AS118" s="18" t="str">
        <f t="shared" si="39"/>
        <v>1312715XX</v>
      </c>
      <c r="AU118" s="16"/>
      <c r="AV118" s="17"/>
      <c r="AW118" s="17"/>
      <c r="BM118" s="96" t="s">
        <v>25</v>
      </c>
      <c r="BN118" s="91" t="str">
        <f t="shared" si="40"/>
        <v>BAJO</v>
      </c>
    </row>
    <row r="119" spans="7:66" ht="16.5" customHeight="1">
      <c r="G119" s="7" t="str">
        <f t="shared" si="29"/>
        <v>XX</v>
      </c>
      <c r="H119" s="7">
        <f t="shared" si="30"/>
        <v>0</v>
      </c>
      <c r="I119" s="7">
        <f t="shared" si="25"/>
        <v>0</v>
      </c>
      <c r="J119" s="7">
        <f t="shared" si="26"/>
        <v>0</v>
      </c>
      <c r="K119" s="7">
        <f t="shared" si="27"/>
        <v>0</v>
      </c>
      <c r="L119" s="7">
        <f t="shared" si="31"/>
        <v>0</v>
      </c>
      <c r="M119" s="7"/>
      <c r="N119" s="7"/>
      <c r="O119" s="7"/>
      <c r="P119" s="7"/>
      <c r="Q119" s="7"/>
      <c r="R119" s="7"/>
      <c r="S119" s="13"/>
      <c r="T119" s="56"/>
      <c r="U119" s="157"/>
      <c r="V119" s="157"/>
      <c r="W119" s="37" t="s">
        <v>208</v>
      </c>
      <c r="X119" s="38" t="str">
        <f t="shared" si="32"/>
        <v>283</v>
      </c>
      <c r="Y119" s="39" t="s">
        <v>58</v>
      </c>
      <c r="Z119" s="143" t="s">
        <v>40</v>
      </c>
      <c r="AA119" s="144"/>
      <c r="AB119" s="144"/>
      <c r="AC119" s="145"/>
      <c r="AD119" s="40"/>
      <c r="AE119" s="159" t="s">
        <v>41</v>
      </c>
      <c r="AF119" s="159"/>
      <c r="AG119" s="159"/>
      <c r="AH119" s="41"/>
      <c r="AI119" s="41" t="s">
        <v>76</v>
      </c>
      <c r="AJ119" s="41" t="s">
        <v>76</v>
      </c>
      <c r="AK119" s="41" t="s">
        <v>76</v>
      </c>
      <c r="AL119" s="97" t="str">
        <f t="shared" si="33"/>
        <v>BAJO</v>
      </c>
      <c r="AM119" s="42">
        <f t="shared" si="28"/>
        <v>0</v>
      </c>
      <c r="AN119" s="95" t="str">
        <f t="shared" si="34"/>
        <v> </v>
      </c>
      <c r="AO119" s="43" t="str">
        <f t="shared" si="35"/>
        <v> </v>
      </c>
      <c r="AP119" s="43" t="str">
        <f t="shared" si="36"/>
        <v> </v>
      </c>
      <c r="AQ119" s="43" t="str">
        <f t="shared" si="37"/>
        <v>X</v>
      </c>
      <c r="AR119" s="44" t="str">
        <f t="shared" si="38"/>
        <v>1312715XX</v>
      </c>
      <c r="AS119" s="18" t="str">
        <f t="shared" si="39"/>
        <v>1312715XX</v>
      </c>
      <c r="AU119" s="16"/>
      <c r="AV119" s="17"/>
      <c r="AW119" s="17"/>
      <c r="BM119" s="96" t="s">
        <v>25</v>
      </c>
      <c r="BN119" s="91" t="str">
        <f t="shared" si="40"/>
        <v>BAJO</v>
      </c>
    </row>
    <row r="120" spans="7:66" ht="16.5" customHeight="1">
      <c r="G120" s="7" t="str">
        <f t="shared" si="29"/>
        <v>XX</v>
      </c>
      <c r="H120" s="7">
        <f t="shared" si="30"/>
        <v>0</v>
      </c>
      <c r="I120" s="7">
        <f t="shared" si="25"/>
        <v>0</v>
      </c>
      <c r="J120" s="7">
        <f t="shared" si="26"/>
        <v>0</v>
      </c>
      <c r="K120" s="7">
        <f t="shared" si="27"/>
        <v>0</v>
      </c>
      <c r="L120" s="7">
        <f t="shared" si="31"/>
        <v>0</v>
      </c>
      <c r="M120" s="7"/>
      <c r="N120" s="7"/>
      <c r="O120" s="7"/>
      <c r="P120" s="7"/>
      <c r="Q120" s="7"/>
      <c r="R120" s="7"/>
      <c r="S120" s="13"/>
      <c r="T120" s="56"/>
      <c r="U120" s="157"/>
      <c r="V120" s="157"/>
      <c r="W120" s="37" t="s">
        <v>208</v>
      </c>
      <c r="X120" s="38" t="str">
        <f t="shared" si="32"/>
        <v>283</v>
      </c>
      <c r="Y120" s="39" t="s">
        <v>58</v>
      </c>
      <c r="Z120" s="143" t="s">
        <v>40</v>
      </c>
      <c r="AA120" s="144"/>
      <c r="AB120" s="144"/>
      <c r="AC120" s="145"/>
      <c r="AD120" s="40"/>
      <c r="AE120" s="159" t="s">
        <v>41</v>
      </c>
      <c r="AF120" s="159"/>
      <c r="AG120" s="159"/>
      <c r="AH120" s="41"/>
      <c r="AI120" s="41" t="s">
        <v>76</v>
      </c>
      <c r="AJ120" s="41" t="s">
        <v>76</v>
      </c>
      <c r="AK120" s="41" t="s">
        <v>76</v>
      </c>
      <c r="AL120" s="97" t="str">
        <f t="shared" si="33"/>
        <v>BAJO</v>
      </c>
      <c r="AM120" s="42">
        <f t="shared" si="28"/>
        <v>0</v>
      </c>
      <c r="AN120" s="95" t="str">
        <f t="shared" si="34"/>
        <v> </v>
      </c>
      <c r="AO120" s="43" t="str">
        <f t="shared" si="35"/>
        <v> </v>
      </c>
      <c r="AP120" s="43" t="str">
        <f t="shared" si="36"/>
        <v> </v>
      </c>
      <c r="AQ120" s="43" t="str">
        <f t="shared" si="37"/>
        <v>X</v>
      </c>
      <c r="AR120" s="44" t="str">
        <f t="shared" si="38"/>
        <v>1312715XX</v>
      </c>
      <c r="AS120" s="18" t="str">
        <f t="shared" si="39"/>
        <v>1312715XX</v>
      </c>
      <c r="AU120" s="16"/>
      <c r="AV120" s="17"/>
      <c r="AW120" s="17"/>
      <c r="BM120" s="96" t="s">
        <v>25</v>
      </c>
      <c r="BN120" s="91" t="str">
        <f t="shared" si="40"/>
        <v>BAJO</v>
      </c>
    </row>
    <row r="121" spans="7:66" ht="16.5" customHeight="1">
      <c r="G121" s="7" t="str">
        <f t="shared" si="29"/>
        <v>XX</v>
      </c>
      <c r="H121" s="7">
        <f t="shared" si="30"/>
        <v>0</v>
      </c>
      <c r="I121" s="7">
        <f t="shared" si="25"/>
        <v>0</v>
      </c>
      <c r="J121" s="7">
        <f t="shared" si="26"/>
        <v>0</v>
      </c>
      <c r="K121" s="7">
        <f t="shared" si="27"/>
        <v>0</v>
      </c>
      <c r="L121" s="7">
        <f>IF(AK121=$AK$22,$AK$23,IF(AK119=$I$15,0,0))</f>
        <v>0</v>
      </c>
      <c r="M121" s="7"/>
      <c r="N121" s="7"/>
      <c r="O121" s="7"/>
      <c r="P121" s="7"/>
      <c r="Q121" s="7"/>
      <c r="R121" s="7"/>
      <c r="S121" s="13"/>
      <c r="T121" s="56"/>
      <c r="U121" s="157"/>
      <c r="V121" s="157"/>
      <c r="W121" s="37" t="s">
        <v>208</v>
      </c>
      <c r="X121" s="38" t="str">
        <f t="shared" si="32"/>
        <v>283</v>
      </c>
      <c r="Y121" s="39" t="s">
        <v>58</v>
      </c>
      <c r="Z121" s="143" t="s">
        <v>40</v>
      </c>
      <c r="AA121" s="144"/>
      <c r="AB121" s="144"/>
      <c r="AC121" s="145"/>
      <c r="AD121" s="40"/>
      <c r="AE121" s="159" t="s">
        <v>41</v>
      </c>
      <c r="AF121" s="159"/>
      <c r="AG121" s="159"/>
      <c r="AH121" s="41"/>
      <c r="AI121" s="41" t="s">
        <v>76</v>
      </c>
      <c r="AJ121" s="41" t="s">
        <v>76</v>
      </c>
      <c r="AK121" s="41" t="s">
        <v>76</v>
      </c>
      <c r="AL121" s="97" t="str">
        <f t="shared" si="33"/>
        <v>BAJO</v>
      </c>
      <c r="AM121" s="42">
        <f t="shared" si="28"/>
        <v>0</v>
      </c>
      <c r="AN121" s="95" t="str">
        <f t="shared" si="34"/>
        <v> </v>
      </c>
      <c r="AO121" s="43" t="str">
        <f t="shared" si="35"/>
        <v> </v>
      </c>
      <c r="AP121" s="43" t="str">
        <f t="shared" si="36"/>
        <v> </v>
      </c>
      <c r="AQ121" s="43" t="str">
        <f t="shared" si="37"/>
        <v>X</v>
      </c>
      <c r="AR121" s="44" t="str">
        <f t="shared" si="38"/>
        <v>1312715XX</v>
      </c>
      <c r="AS121" s="18" t="str">
        <f t="shared" si="39"/>
        <v>1312715XX</v>
      </c>
      <c r="AU121" s="16"/>
      <c r="AV121" s="17"/>
      <c r="AW121" s="17"/>
      <c r="BM121" s="96" t="s">
        <v>25</v>
      </c>
      <c r="BN121" s="91" t="str">
        <f t="shared" si="40"/>
        <v>BAJO</v>
      </c>
    </row>
    <row r="122" spans="7:66" ht="16.5" customHeight="1">
      <c r="G122" s="7" t="str">
        <f t="shared" si="29"/>
        <v>XX</v>
      </c>
      <c r="H122" s="7">
        <f t="shared" si="30"/>
        <v>0</v>
      </c>
      <c r="I122" s="7">
        <f t="shared" si="25"/>
        <v>0</v>
      </c>
      <c r="J122" s="7">
        <f t="shared" si="26"/>
        <v>0</v>
      </c>
      <c r="K122" s="7">
        <f t="shared" si="27"/>
        <v>0</v>
      </c>
      <c r="L122" s="7">
        <f>IF(AK122=$AK$22,$AK$23,IF(AK120=$I$15,0,0))</f>
        <v>0</v>
      </c>
      <c r="M122" s="7"/>
      <c r="N122" s="7"/>
      <c r="O122" s="7"/>
      <c r="P122" s="7"/>
      <c r="Q122" s="7"/>
      <c r="R122" s="7"/>
      <c r="S122" s="13"/>
      <c r="T122" s="56"/>
      <c r="U122" s="157"/>
      <c r="V122" s="157"/>
      <c r="W122" s="37" t="s">
        <v>208</v>
      </c>
      <c r="X122" s="38" t="str">
        <f>REPLACE(AR122,1,9,$AQ$10)</f>
        <v>283</v>
      </c>
      <c r="Y122" s="39" t="s">
        <v>58</v>
      </c>
      <c r="Z122" s="143" t="s">
        <v>40</v>
      </c>
      <c r="AA122" s="144"/>
      <c r="AB122" s="144"/>
      <c r="AC122" s="145"/>
      <c r="AD122" s="40"/>
      <c r="AE122" s="159" t="s">
        <v>41</v>
      </c>
      <c r="AF122" s="159"/>
      <c r="AG122" s="159"/>
      <c r="AH122" s="41"/>
      <c r="AI122" s="41" t="s">
        <v>76</v>
      </c>
      <c r="AJ122" s="41" t="s">
        <v>76</v>
      </c>
      <c r="AK122" s="41" t="s">
        <v>76</v>
      </c>
      <c r="AL122" s="97" t="str">
        <f t="shared" si="33"/>
        <v>BAJO</v>
      </c>
      <c r="AM122" s="42">
        <f t="shared" si="28"/>
        <v>0</v>
      </c>
      <c r="AN122" s="95" t="str">
        <f t="shared" si="34"/>
        <v> </v>
      </c>
      <c r="AO122" s="43" t="str">
        <f t="shared" si="35"/>
        <v> </v>
      </c>
      <c r="AP122" s="43" t="str">
        <f t="shared" si="36"/>
        <v> </v>
      </c>
      <c r="AQ122" s="43" t="str">
        <f t="shared" si="37"/>
        <v>X</v>
      </c>
      <c r="AR122" s="44" t="str">
        <f t="shared" si="38"/>
        <v>1312715XX</v>
      </c>
      <c r="AS122" s="18" t="str">
        <f t="shared" si="39"/>
        <v>1312715XX</v>
      </c>
      <c r="AU122" s="16"/>
      <c r="AV122" s="17"/>
      <c r="AW122" s="17"/>
      <c r="BM122" s="96" t="s">
        <v>25</v>
      </c>
      <c r="BN122" s="91" t="str">
        <f t="shared" si="40"/>
        <v>BAJO</v>
      </c>
    </row>
    <row r="123" spans="20:49" ht="15"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U123" s="16"/>
      <c r="AV123" s="17"/>
      <c r="AW123" s="17"/>
    </row>
    <row r="124" spans="20:49" ht="15"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U124" s="16"/>
      <c r="AV124" s="17"/>
      <c r="AW124" s="17"/>
    </row>
    <row r="125" spans="20:49" ht="15"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U125" s="16"/>
      <c r="AV125" s="17"/>
      <c r="AW125" s="17"/>
    </row>
    <row r="126" spans="20:49" ht="15"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U126" s="16"/>
      <c r="AV126" s="17"/>
      <c r="AW126" s="17"/>
    </row>
    <row r="127" spans="20:49" ht="15"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U127" s="16"/>
      <c r="AV127" s="17"/>
      <c r="AW127" s="17"/>
    </row>
    <row r="128" spans="20:49" ht="15"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U128" s="16"/>
      <c r="AV128" s="17"/>
      <c r="AW128" s="17"/>
    </row>
    <row r="129" spans="20:49" ht="15"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U129" s="16"/>
      <c r="AV129" s="17"/>
      <c r="AW129" s="17"/>
    </row>
    <row r="130" spans="20:49" ht="15"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U130" s="16"/>
      <c r="AV130" s="17"/>
      <c r="AW130" s="17"/>
    </row>
    <row r="131" spans="20:49" ht="15"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U131" s="16"/>
      <c r="AV131" s="17"/>
      <c r="AW131" s="17"/>
    </row>
    <row r="132" spans="20:49" ht="15"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U132" s="16"/>
      <c r="AV132" s="17"/>
      <c r="AW132" s="17"/>
    </row>
    <row r="133" spans="20:49" ht="15"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U133" s="16"/>
      <c r="AV133" s="17"/>
      <c r="AW133" s="17"/>
    </row>
    <row r="134" spans="20:49" ht="23.25" customHeight="1"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U134" s="16"/>
      <c r="AV134" s="17"/>
      <c r="AW134" s="17"/>
    </row>
    <row r="135" spans="20:49" ht="15"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U135" s="16"/>
      <c r="AV135" s="17"/>
      <c r="AW135" s="17"/>
    </row>
    <row r="136" spans="20:49" ht="15"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U136" s="16"/>
      <c r="AV136" s="17"/>
      <c r="AW136" s="17"/>
    </row>
    <row r="137" spans="20:49" ht="15"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U137" s="16"/>
      <c r="AV137" s="17"/>
      <c r="AW137" s="17"/>
    </row>
    <row r="138" spans="20:49" ht="15"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U138" s="16"/>
      <c r="AV138" s="17"/>
      <c r="AW138" s="17"/>
    </row>
    <row r="139" spans="20:49" ht="15"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U139" s="16"/>
      <c r="AV139" s="17"/>
      <c r="AW139" s="17"/>
    </row>
    <row r="140" spans="20:49" ht="15"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U140" s="16"/>
      <c r="AV140" s="17"/>
      <c r="AW140" s="17"/>
    </row>
    <row r="141" spans="20:49" ht="15"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U141" s="16"/>
      <c r="AV141" s="17"/>
      <c r="AW141" s="17"/>
    </row>
    <row r="142" spans="20:49" ht="15"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U142" s="16"/>
      <c r="AV142" s="17"/>
      <c r="AW142" s="17"/>
    </row>
    <row r="143" spans="20:49" ht="15"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U143" s="16"/>
      <c r="AV143" s="17"/>
      <c r="AW143" s="17"/>
    </row>
    <row r="144" spans="20:49" ht="15"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U144" s="16"/>
      <c r="AV144" s="17"/>
      <c r="AW144" s="17"/>
    </row>
    <row r="145" spans="20:49" ht="15"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U145" s="16"/>
      <c r="AV145" s="17"/>
      <c r="AW145" s="17"/>
    </row>
    <row r="146" spans="20:49" ht="15"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U146" s="16"/>
      <c r="AV146" s="17"/>
      <c r="AW146" s="17"/>
    </row>
    <row r="147" spans="20:49" ht="15"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U147" s="16"/>
      <c r="AV147" s="17"/>
      <c r="AW147" s="17"/>
    </row>
    <row r="148" spans="20:49" ht="15" customHeight="1"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U148" s="16"/>
      <c r="AV148" s="17"/>
      <c r="AW148" s="17"/>
    </row>
    <row r="149" spans="20:49" ht="15"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U149" s="16"/>
      <c r="AV149" s="17"/>
      <c r="AW149" s="17"/>
    </row>
    <row r="150" spans="20:49" ht="15"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U150" s="16"/>
      <c r="AV150" s="17"/>
      <c r="AW150" s="17"/>
    </row>
    <row r="151" spans="20:49" ht="15"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U151" s="16"/>
      <c r="AV151" s="17"/>
      <c r="AW151" s="17"/>
    </row>
    <row r="152" spans="20:49" ht="15"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U152" s="16"/>
      <c r="AV152" s="17"/>
      <c r="AW152" s="17"/>
    </row>
    <row r="153" spans="20:49" ht="15"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U153" s="16"/>
      <c r="AV153" s="17"/>
      <c r="AW153" s="17"/>
    </row>
    <row r="154" spans="20:49" ht="15"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U154" s="16"/>
      <c r="AV154" s="17"/>
      <c r="AW154" s="17"/>
    </row>
    <row r="155" spans="20:49" ht="15"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U155" s="16"/>
      <c r="AV155" s="17"/>
      <c r="AW155" s="17"/>
    </row>
    <row r="156" spans="20:49" ht="15"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U156" s="16"/>
      <c r="AV156" s="17"/>
      <c r="AW156" s="17"/>
    </row>
    <row r="157" spans="20:49" ht="15"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U157" s="16"/>
      <c r="AV157" s="17"/>
      <c r="AW157" s="17"/>
    </row>
    <row r="158" spans="20:49" ht="15"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U158" s="16"/>
      <c r="AV158" s="17"/>
      <c r="AW158" s="17"/>
    </row>
    <row r="159" spans="20:49" ht="15"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U159" s="16"/>
      <c r="AV159" s="17"/>
      <c r="AW159" s="17"/>
    </row>
    <row r="160" spans="20:49" ht="15"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U160" s="16"/>
      <c r="AV160" s="17"/>
      <c r="AW160" s="17"/>
    </row>
    <row r="161" spans="20:49" ht="15"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U161" s="16"/>
      <c r="AV161" s="17"/>
      <c r="AW161" s="17"/>
    </row>
    <row r="162" spans="20:49" ht="15"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U162" s="16"/>
      <c r="AV162" s="17"/>
      <c r="AW162" s="17"/>
    </row>
    <row r="163" spans="20:49" ht="15"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U163" s="16"/>
      <c r="AV163" s="17"/>
      <c r="AW163" s="17"/>
    </row>
    <row r="164" spans="20:49" ht="15"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U164" s="16"/>
      <c r="AV164" s="17"/>
      <c r="AW164" s="17"/>
    </row>
    <row r="165" spans="20:49" ht="15"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U165" s="16"/>
      <c r="AV165" s="17"/>
      <c r="AW165" s="17"/>
    </row>
    <row r="166" spans="20:49" ht="15"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U166" s="16"/>
      <c r="AV166" s="17"/>
      <c r="AW166" s="17"/>
    </row>
    <row r="167" spans="20:49" ht="15"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U167" s="16"/>
      <c r="AV167" s="17"/>
      <c r="AW167" s="17"/>
    </row>
    <row r="168" spans="20:49" ht="15"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U168" s="16"/>
      <c r="AV168" s="17"/>
      <c r="AW168" s="17"/>
    </row>
    <row r="169" spans="20:49" ht="15"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U169" s="20"/>
      <c r="AV169" s="17"/>
      <c r="AW169" s="17"/>
    </row>
    <row r="170" spans="20:49" ht="15"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U170" s="16"/>
      <c r="AV170" s="17"/>
      <c r="AW170" s="17"/>
    </row>
    <row r="171" spans="20:49" ht="15"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U171" s="16"/>
      <c r="AV171" s="17"/>
      <c r="AW171" s="17"/>
    </row>
    <row r="172" spans="20:49" ht="15"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U172" s="16"/>
      <c r="AV172" s="17"/>
      <c r="AW172" s="17"/>
    </row>
    <row r="173" spans="20:49" ht="15"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U173" s="16"/>
      <c r="AV173" s="17"/>
      <c r="AW173" s="17"/>
    </row>
    <row r="174" spans="20:49" ht="15"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U174" s="16"/>
      <c r="AV174" s="17"/>
      <c r="AW174" s="17"/>
    </row>
    <row r="175" spans="20:49" ht="15"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U175" s="16"/>
      <c r="AV175" s="17"/>
      <c r="AW175" s="17"/>
    </row>
    <row r="176" spans="20:49" ht="15"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U176" s="16"/>
      <c r="AV176" s="17"/>
      <c r="AW176" s="17"/>
    </row>
    <row r="177" spans="20:49" ht="15"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U177" s="16"/>
      <c r="AV177" s="17"/>
      <c r="AW177" s="17"/>
    </row>
    <row r="178" spans="20:49" ht="15"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U178" s="16"/>
      <c r="AV178" s="17"/>
      <c r="AW178" s="17"/>
    </row>
    <row r="179" spans="20:49" ht="15"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U179" s="16"/>
      <c r="AV179" s="17"/>
      <c r="AW179" s="17"/>
    </row>
    <row r="180" spans="20:49" ht="15"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U180" s="16"/>
      <c r="AV180" s="17"/>
      <c r="AW180" s="17"/>
    </row>
    <row r="181" spans="20:49" ht="15"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U181" s="16"/>
      <c r="AV181" s="17"/>
      <c r="AW181" s="17"/>
    </row>
    <row r="182" spans="20:49" ht="15"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U182" s="16"/>
      <c r="AV182" s="17"/>
      <c r="AW182" s="17"/>
    </row>
    <row r="183" spans="20:49" ht="15"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U183" s="16"/>
      <c r="AV183" s="17"/>
      <c r="AW183" s="17"/>
    </row>
    <row r="184" spans="20:49" ht="15"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U184" s="16"/>
      <c r="AV184" s="17"/>
      <c r="AW184" s="17"/>
    </row>
    <row r="185" spans="20:49" ht="15"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U185" s="16"/>
      <c r="AV185" s="17"/>
      <c r="AW185" s="17"/>
    </row>
    <row r="186" spans="20:49" ht="15"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U186" s="16"/>
      <c r="AV186" s="17"/>
      <c r="AW186" s="17"/>
    </row>
    <row r="187" spans="20:49" ht="15"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U187" s="16"/>
      <c r="AV187" s="17"/>
      <c r="AW187" s="17"/>
    </row>
    <row r="188" spans="20:49" ht="15"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U188" s="16"/>
      <c r="AV188" s="17"/>
      <c r="AW188" s="17"/>
    </row>
    <row r="189" spans="20:49" ht="15"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U189" s="16"/>
      <c r="AV189" s="17"/>
      <c r="AW189" s="17"/>
    </row>
    <row r="190" spans="20:49" ht="15"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U190" s="16"/>
      <c r="AV190" s="17"/>
      <c r="AW190" s="17"/>
    </row>
    <row r="191" spans="20:49" ht="15"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U191" s="16"/>
      <c r="AV191" s="17"/>
      <c r="AW191" s="17"/>
    </row>
    <row r="192" spans="20:49" ht="15"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U192" s="16"/>
      <c r="AV192" s="17"/>
      <c r="AW192" s="17"/>
    </row>
    <row r="193" spans="20:49" ht="15"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U193" s="16"/>
      <c r="AV193" s="17"/>
      <c r="AW193" s="17"/>
    </row>
    <row r="194" spans="20:49" ht="15"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U194" s="16"/>
      <c r="AV194" s="17"/>
      <c r="AW194" s="17"/>
    </row>
    <row r="195" spans="20:49" ht="15"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U195" s="16"/>
      <c r="AV195" s="17"/>
      <c r="AW195" s="17"/>
    </row>
    <row r="196" spans="20:49" ht="15"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U196" s="16"/>
      <c r="AV196" s="17"/>
      <c r="AW196" s="17"/>
    </row>
    <row r="197" spans="20:49" ht="15"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U197" s="16"/>
      <c r="AV197" s="17"/>
      <c r="AW197" s="17"/>
    </row>
    <row r="198" spans="20:49" ht="15"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U198" s="16"/>
      <c r="AV198" s="17"/>
      <c r="AW198" s="17"/>
    </row>
    <row r="199" spans="20:49" ht="23.25" customHeight="1"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U199" s="16"/>
      <c r="AV199" s="17"/>
      <c r="AW199" s="17"/>
    </row>
    <row r="200" spans="20:49" ht="15"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U200" s="16"/>
      <c r="AV200" s="17"/>
      <c r="AW200" s="17"/>
    </row>
    <row r="201" spans="20:49" ht="15"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U201" s="16"/>
      <c r="AV201" s="17"/>
      <c r="AW201" s="17"/>
    </row>
    <row r="202" spans="20:49" ht="15" customHeight="1"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U202" s="16"/>
      <c r="AV202" s="17"/>
      <c r="AW202" s="17"/>
    </row>
    <row r="203" spans="20:49" ht="15"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U203" s="16"/>
      <c r="AV203" s="17"/>
      <c r="AW203" s="17"/>
    </row>
    <row r="204" spans="20:49" ht="15"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U204" s="16"/>
      <c r="AV204" s="17"/>
      <c r="AW204" s="17"/>
    </row>
    <row r="205" spans="20:49" ht="15"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U205" s="16"/>
      <c r="AV205" s="17"/>
      <c r="AW205" s="17"/>
    </row>
    <row r="206" spans="20:49" ht="15"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U206" s="16"/>
      <c r="AV206" s="17"/>
      <c r="AW206" s="17"/>
    </row>
    <row r="207" spans="20:49" ht="15"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U207" s="16"/>
      <c r="AV207" s="17"/>
      <c r="AW207" s="17"/>
    </row>
    <row r="208" spans="20:49" ht="15"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U208" s="16"/>
      <c r="AV208" s="17"/>
      <c r="AW208" s="17"/>
    </row>
    <row r="209" spans="20:49" ht="15"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U209" s="16"/>
      <c r="AV209" s="17"/>
      <c r="AW209" s="17"/>
    </row>
    <row r="210" spans="20:49" ht="23.25" customHeight="1"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U210" s="16"/>
      <c r="AV210" s="17"/>
      <c r="AW210" s="17"/>
    </row>
    <row r="211" spans="20:49" ht="15"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U211" s="16"/>
      <c r="AV211" s="17"/>
      <c r="AW211" s="17"/>
    </row>
    <row r="212" spans="20:49" ht="15"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U212" s="16"/>
      <c r="AV212" s="17"/>
      <c r="AW212" s="17"/>
    </row>
    <row r="213" spans="20:49" ht="15"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U213" s="16"/>
      <c r="AV213" s="17"/>
      <c r="AW213" s="17"/>
    </row>
    <row r="214" spans="20:49" ht="15"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U214" s="16"/>
      <c r="AV214" s="17"/>
      <c r="AW214" s="17"/>
    </row>
    <row r="215" spans="20:49" ht="15"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U215" s="16"/>
      <c r="AV215" s="17"/>
      <c r="AW215" s="17"/>
    </row>
    <row r="216" spans="20:49" ht="15"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U216" s="16"/>
      <c r="AV216" s="17"/>
      <c r="AW216" s="17"/>
    </row>
    <row r="217" spans="20:49" ht="15"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U217" s="16"/>
      <c r="AV217" s="17"/>
      <c r="AW217" s="17"/>
    </row>
    <row r="218" spans="20:49" ht="15"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U218" s="16"/>
      <c r="AV218" s="17"/>
      <c r="AW218" s="17"/>
    </row>
    <row r="219" spans="20:49" ht="15"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U219" s="16"/>
      <c r="AV219" s="17"/>
      <c r="AW219" s="17"/>
    </row>
    <row r="220" spans="20:49" ht="15"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U220" s="16"/>
      <c r="AV220" s="17"/>
      <c r="AW220" s="17"/>
    </row>
    <row r="221" spans="20:49" ht="15"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U221" s="16"/>
      <c r="AV221" s="17"/>
      <c r="AW221" s="17"/>
    </row>
    <row r="222" spans="20:49" ht="15"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U222" s="16"/>
      <c r="AV222" s="17"/>
      <c r="AW222" s="17"/>
    </row>
    <row r="223" spans="20:49" ht="15"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U223" s="16"/>
      <c r="AV223" s="17"/>
      <c r="AW223" s="17"/>
    </row>
    <row r="224" spans="20:49" ht="15"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U224" s="16"/>
      <c r="AV224" s="17"/>
      <c r="AW224" s="17"/>
    </row>
    <row r="225" spans="20:49" ht="15"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U225" s="16"/>
      <c r="AV225" s="17"/>
      <c r="AW225" s="17"/>
    </row>
    <row r="226" spans="20:49" ht="15"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U226" s="16"/>
      <c r="AV226" s="17"/>
      <c r="AW226" s="17"/>
    </row>
    <row r="227" spans="20:49" ht="15"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U227" s="16"/>
      <c r="AV227" s="17"/>
      <c r="AW227" s="17"/>
    </row>
    <row r="228" spans="20:49" ht="15"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U228" s="16"/>
      <c r="AV228" s="17"/>
      <c r="AW228" s="17"/>
    </row>
    <row r="229" spans="20:49" ht="15"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U229" s="16"/>
      <c r="AV229" s="17"/>
      <c r="AW229" s="17"/>
    </row>
    <row r="230" spans="20:49" ht="15"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U230" s="16"/>
      <c r="AV230" s="17"/>
      <c r="AW230" s="17"/>
    </row>
    <row r="231" spans="20:49" ht="15"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U231" s="16"/>
      <c r="AV231" s="17"/>
      <c r="AW231" s="17"/>
    </row>
    <row r="232" spans="20:49" ht="15"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U232" s="16"/>
      <c r="AV232" s="17"/>
      <c r="AW232" s="17"/>
    </row>
    <row r="233" spans="20:49" ht="15"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U233" s="16"/>
      <c r="AV233" s="17"/>
      <c r="AW233" s="17"/>
    </row>
    <row r="234" spans="20:49" ht="15" customHeight="1"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U234" s="16"/>
      <c r="AV234" s="17"/>
      <c r="AW234" s="17"/>
    </row>
    <row r="235" spans="20:49" ht="15"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U235" s="16"/>
      <c r="AV235" s="17"/>
      <c r="AW235" s="17"/>
    </row>
    <row r="236" spans="20:49" ht="15"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U236" s="16"/>
      <c r="AV236" s="17"/>
      <c r="AW236" s="17"/>
    </row>
    <row r="237" spans="20:49" ht="15"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U237" s="16"/>
      <c r="AV237" s="17"/>
      <c r="AW237" s="17"/>
    </row>
    <row r="238" spans="20:49" ht="15"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U238" s="16"/>
      <c r="AV238" s="17"/>
      <c r="AW238" s="17"/>
    </row>
    <row r="239" spans="20:49" ht="15"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U239" s="16"/>
      <c r="AV239" s="17"/>
      <c r="AW239" s="17"/>
    </row>
    <row r="240" spans="20:49" ht="15"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U240" s="16"/>
      <c r="AV240" s="17"/>
      <c r="AW240" s="17"/>
    </row>
    <row r="241" spans="20:49" ht="15"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U241" s="16"/>
      <c r="AV241" s="17"/>
      <c r="AW241" s="17"/>
    </row>
    <row r="242" spans="20:49" ht="15"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U242" s="16"/>
      <c r="AV242" s="17"/>
      <c r="AW242" s="17"/>
    </row>
    <row r="243" spans="20:49" ht="15"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U243" s="16"/>
      <c r="AV243" s="17"/>
      <c r="AW243" s="17"/>
    </row>
    <row r="244" spans="20:49" ht="15"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U244" s="16"/>
      <c r="AV244" s="17"/>
      <c r="AW244" s="17"/>
    </row>
    <row r="245" spans="20:49" ht="15"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U245" s="16"/>
      <c r="AV245" s="17"/>
      <c r="AW245" s="17"/>
    </row>
    <row r="246" spans="20:49" ht="15" customHeight="1"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U246" s="16"/>
      <c r="AV246" s="17"/>
      <c r="AW246" s="17"/>
    </row>
    <row r="247" spans="20:49" ht="15"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U247" s="16"/>
      <c r="AV247" s="17"/>
      <c r="AW247" s="17"/>
    </row>
    <row r="248" spans="20:49" ht="15"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U248" s="16"/>
      <c r="AV248" s="17"/>
      <c r="AW248" s="17"/>
    </row>
    <row r="249" spans="20:49" ht="15"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U249" s="16"/>
      <c r="AV249" s="17"/>
      <c r="AW249" s="17"/>
    </row>
    <row r="250" spans="20:49" ht="15"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U250" s="16"/>
      <c r="AV250" s="17"/>
      <c r="AW250" s="17"/>
    </row>
    <row r="251" spans="20:49" ht="15"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U251" s="16"/>
      <c r="AV251" s="17"/>
      <c r="AW251" s="17"/>
    </row>
    <row r="252" spans="20:49" ht="15"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U252" s="16"/>
      <c r="AV252" s="17"/>
      <c r="AW252" s="17"/>
    </row>
    <row r="253" spans="20:49" ht="15"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U253" s="16"/>
      <c r="AV253" s="17"/>
      <c r="AW253" s="17"/>
    </row>
    <row r="254" spans="20:49" ht="15"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U254" s="16"/>
      <c r="AV254" s="17"/>
      <c r="AW254" s="17"/>
    </row>
    <row r="255" spans="20:49" ht="15"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U255" s="16"/>
      <c r="AV255" s="17"/>
      <c r="AW255" s="17"/>
    </row>
    <row r="256" spans="20:49" ht="15"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U256" s="16"/>
      <c r="AV256" s="17"/>
      <c r="AW256" s="17"/>
    </row>
    <row r="257" spans="20:49" ht="15"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U257" s="16"/>
      <c r="AV257" s="17"/>
      <c r="AW257" s="17"/>
    </row>
    <row r="258" spans="20:49" ht="15"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U258" s="16"/>
      <c r="AV258" s="17"/>
      <c r="AW258" s="17"/>
    </row>
    <row r="259" spans="20:49" ht="15"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U259" s="16"/>
      <c r="AV259" s="17"/>
      <c r="AW259" s="17"/>
    </row>
    <row r="260" spans="20:49" ht="23.25" customHeight="1"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U260" s="16"/>
      <c r="AV260" s="17"/>
      <c r="AW260" s="17"/>
    </row>
    <row r="261" spans="20:49" ht="15"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U261" s="16"/>
      <c r="AV261" s="17"/>
      <c r="AW261" s="17"/>
    </row>
    <row r="262" spans="20:49" ht="15"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U262" s="16"/>
      <c r="AV262" s="17"/>
      <c r="AW262" s="17"/>
    </row>
    <row r="263" spans="20:49" ht="15"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U263" s="16"/>
      <c r="AV263" s="17"/>
      <c r="AW263" s="17"/>
    </row>
    <row r="264" spans="20:49" ht="15"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U264" s="16"/>
      <c r="AV264" s="17"/>
      <c r="AW264" s="17"/>
    </row>
    <row r="265" spans="20:49" ht="15"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U265" s="16"/>
      <c r="AV265" s="17"/>
      <c r="AW265" s="17"/>
    </row>
    <row r="266" spans="20:49" ht="15"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U266" s="16"/>
      <c r="AV266" s="17"/>
      <c r="AW266" s="17"/>
    </row>
    <row r="267" spans="20:49" ht="15"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U267" s="16"/>
      <c r="AV267" s="17"/>
      <c r="AW267" s="17"/>
    </row>
    <row r="268" spans="20:49" ht="15"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U268" s="16"/>
      <c r="AV268" s="17"/>
      <c r="AW268" s="17"/>
    </row>
    <row r="269" spans="20:49" ht="15"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U269" s="16"/>
      <c r="AV269" s="17"/>
      <c r="AW269" s="17"/>
    </row>
    <row r="270" spans="20:49" ht="15"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U270" s="16"/>
      <c r="AV270" s="17"/>
      <c r="AW270" s="17"/>
    </row>
    <row r="271" spans="20:49" ht="15"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U271" s="16"/>
      <c r="AV271" s="17"/>
      <c r="AW271" s="17"/>
    </row>
    <row r="272" spans="20:49" ht="15"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U272" s="16"/>
      <c r="AV272" s="17"/>
      <c r="AW272" s="17"/>
    </row>
    <row r="273" spans="20:49" ht="15"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U273" s="16"/>
      <c r="AV273" s="17"/>
      <c r="AW273" s="17"/>
    </row>
    <row r="274" spans="20:49" ht="15"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U274" s="16"/>
      <c r="AV274" s="17"/>
      <c r="AW274" s="17"/>
    </row>
    <row r="275" spans="20:49" ht="15"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U275" s="16"/>
      <c r="AV275" s="17"/>
      <c r="AW275" s="17"/>
    </row>
    <row r="276" spans="20:49" ht="15" customHeight="1"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U276" s="16"/>
      <c r="AV276" s="17"/>
      <c r="AW276" s="17"/>
    </row>
    <row r="277" spans="20:49" ht="15"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U277" s="16"/>
      <c r="AV277" s="17"/>
      <c r="AW277" s="17"/>
    </row>
    <row r="278" spans="20:49" ht="15"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U278" s="16"/>
      <c r="AV278" s="17"/>
      <c r="AW278" s="17"/>
    </row>
    <row r="279" spans="20:49" ht="15"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4"/>
      <c r="AN279" s="14"/>
      <c r="AO279" s="12"/>
      <c r="AP279" s="12"/>
      <c r="AQ279" s="12"/>
      <c r="AR279" s="12"/>
      <c r="AU279" s="16"/>
      <c r="AV279" s="17"/>
      <c r="AW279" s="17"/>
    </row>
    <row r="280" spans="20:49" ht="15"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4"/>
      <c r="AN280" s="14"/>
      <c r="AO280" s="12"/>
      <c r="AP280" s="12"/>
      <c r="AQ280" s="12"/>
      <c r="AR280" s="12"/>
      <c r="AU280" s="16"/>
      <c r="AV280" s="17"/>
      <c r="AW280" s="17"/>
    </row>
    <row r="281" spans="20:49" ht="15"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4"/>
      <c r="AN281" s="14"/>
      <c r="AO281" s="12"/>
      <c r="AP281" s="12"/>
      <c r="AQ281" s="12"/>
      <c r="AR281" s="12"/>
      <c r="AU281" s="16"/>
      <c r="AV281" s="17"/>
      <c r="AW281" s="17"/>
    </row>
    <row r="282" spans="20:49" ht="23.25" customHeight="1"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4"/>
      <c r="AN282" s="14"/>
      <c r="AO282" s="12"/>
      <c r="AP282" s="12"/>
      <c r="AQ282" s="12"/>
      <c r="AR282" s="12"/>
      <c r="AU282" s="16"/>
      <c r="AV282" s="17"/>
      <c r="AW282" s="17"/>
    </row>
    <row r="283" spans="20:49" ht="15"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4"/>
      <c r="AN283" s="14"/>
      <c r="AO283" s="12"/>
      <c r="AP283" s="12"/>
      <c r="AQ283" s="12"/>
      <c r="AR283" s="12"/>
      <c r="AU283" s="16"/>
      <c r="AV283" s="17"/>
      <c r="AW283" s="17"/>
    </row>
    <row r="284" spans="20:49" ht="15"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4"/>
      <c r="AN284" s="14"/>
      <c r="AO284" s="12"/>
      <c r="AP284" s="12"/>
      <c r="AQ284" s="12"/>
      <c r="AR284" s="12"/>
      <c r="AU284" s="16"/>
      <c r="AV284" s="17"/>
      <c r="AW284" s="17"/>
    </row>
    <row r="285" spans="20:49" ht="15"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4"/>
      <c r="AN285" s="14"/>
      <c r="AO285" s="12"/>
      <c r="AP285" s="12"/>
      <c r="AQ285" s="12"/>
      <c r="AR285" s="12"/>
      <c r="AU285" s="16"/>
      <c r="AV285" s="17"/>
      <c r="AW285" s="17"/>
    </row>
    <row r="286" spans="20:49" ht="15" customHeight="1"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4"/>
      <c r="AN286" s="14"/>
      <c r="AO286" s="12"/>
      <c r="AP286" s="12"/>
      <c r="AQ286" s="12"/>
      <c r="AR286" s="12"/>
      <c r="AU286" s="16"/>
      <c r="AV286" s="17"/>
      <c r="AW286" s="17"/>
    </row>
    <row r="287" spans="20:49" ht="15"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4"/>
      <c r="AN287" s="14"/>
      <c r="AO287" s="12"/>
      <c r="AP287" s="12"/>
      <c r="AQ287" s="12"/>
      <c r="AR287" s="12"/>
      <c r="AU287" s="16"/>
      <c r="AV287" s="17"/>
      <c r="AW287" s="17"/>
    </row>
    <row r="288" spans="20:49" ht="15"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4"/>
      <c r="AN288" s="14"/>
      <c r="AO288" s="12"/>
      <c r="AP288" s="12"/>
      <c r="AQ288" s="12"/>
      <c r="AR288" s="12"/>
      <c r="AU288" s="16"/>
      <c r="AV288" s="17"/>
      <c r="AW288" s="17"/>
    </row>
    <row r="289" spans="20:49" ht="15"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4"/>
      <c r="AN289" s="14"/>
      <c r="AO289" s="12"/>
      <c r="AP289" s="12"/>
      <c r="AQ289" s="12"/>
      <c r="AR289" s="12"/>
      <c r="AU289" s="16"/>
      <c r="AV289" s="17"/>
      <c r="AW289" s="17"/>
    </row>
    <row r="290" spans="20:49" ht="15"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4"/>
      <c r="AN290" s="14"/>
      <c r="AO290" s="12"/>
      <c r="AP290" s="12"/>
      <c r="AQ290" s="12"/>
      <c r="AR290" s="12"/>
      <c r="AU290" s="16"/>
      <c r="AV290" s="17"/>
      <c r="AW290" s="17"/>
    </row>
    <row r="291" spans="20:49" ht="15"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4"/>
      <c r="AN291" s="14"/>
      <c r="AO291" s="12"/>
      <c r="AP291" s="12"/>
      <c r="AQ291" s="12"/>
      <c r="AR291" s="12"/>
      <c r="AU291" s="16"/>
      <c r="AV291" s="17"/>
      <c r="AW291" s="17"/>
    </row>
    <row r="292" spans="20:49" ht="15"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4"/>
      <c r="AN292" s="14"/>
      <c r="AO292" s="12"/>
      <c r="AP292" s="12"/>
      <c r="AQ292" s="12"/>
      <c r="AR292" s="12"/>
      <c r="AU292" s="16"/>
      <c r="AV292" s="17"/>
      <c r="AW292" s="17"/>
    </row>
    <row r="293" spans="20:49" ht="15"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4"/>
      <c r="AN293" s="14"/>
      <c r="AO293" s="12"/>
      <c r="AP293" s="12"/>
      <c r="AQ293" s="12"/>
      <c r="AR293" s="12"/>
      <c r="AU293" s="16"/>
      <c r="AV293" s="17"/>
      <c r="AW293" s="17"/>
    </row>
    <row r="294" spans="20:49" ht="15"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4"/>
      <c r="AN294" s="14"/>
      <c r="AO294" s="12"/>
      <c r="AP294" s="12"/>
      <c r="AQ294" s="12"/>
      <c r="AR294" s="12"/>
      <c r="AU294" s="16"/>
      <c r="AV294" s="17"/>
      <c r="AW294" s="17"/>
    </row>
    <row r="295" spans="20:49" ht="15"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4"/>
      <c r="AN295" s="14"/>
      <c r="AO295" s="12"/>
      <c r="AP295" s="12"/>
      <c r="AQ295" s="12"/>
      <c r="AR295" s="12"/>
      <c r="AU295" s="16"/>
      <c r="AV295" s="17"/>
      <c r="AW295" s="17"/>
    </row>
    <row r="296" spans="20:49" ht="23.25" customHeight="1"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4"/>
      <c r="AN296" s="14"/>
      <c r="AO296" s="12"/>
      <c r="AP296" s="12"/>
      <c r="AQ296" s="12"/>
      <c r="AR296" s="12"/>
      <c r="AU296" s="16"/>
      <c r="AV296" s="17"/>
      <c r="AW296" s="17"/>
    </row>
    <row r="297" spans="20:49" ht="23.25" customHeight="1"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4"/>
      <c r="AN297" s="14"/>
      <c r="AO297" s="12"/>
      <c r="AP297" s="12"/>
      <c r="AQ297" s="12"/>
      <c r="AR297" s="12"/>
      <c r="AU297" s="16"/>
      <c r="AV297" s="17"/>
      <c r="AW297" s="17"/>
    </row>
    <row r="298" spans="20:49" ht="15"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4"/>
      <c r="AN298" s="14"/>
      <c r="AO298" s="12"/>
      <c r="AP298" s="12"/>
      <c r="AQ298" s="12"/>
      <c r="AR298" s="12"/>
      <c r="AU298" s="16"/>
      <c r="AV298" s="17"/>
      <c r="AW298" s="17"/>
    </row>
    <row r="299" spans="20:49" ht="15"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4"/>
      <c r="AN299" s="14"/>
      <c r="AO299" s="12"/>
      <c r="AP299" s="12"/>
      <c r="AQ299" s="12"/>
      <c r="AR299" s="12"/>
      <c r="AU299" s="16"/>
      <c r="AV299" s="17"/>
      <c r="AW299" s="17"/>
    </row>
    <row r="300" spans="20:49" ht="15"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4"/>
      <c r="AN300" s="14"/>
      <c r="AO300" s="12"/>
      <c r="AP300" s="12"/>
      <c r="AQ300" s="12"/>
      <c r="AR300" s="12"/>
      <c r="AU300" s="16"/>
      <c r="AV300" s="17"/>
      <c r="AW300" s="17"/>
    </row>
    <row r="301" spans="20:49" ht="15"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4"/>
      <c r="AN301" s="14"/>
      <c r="AO301" s="12"/>
      <c r="AP301" s="12"/>
      <c r="AQ301" s="12"/>
      <c r="AR301" s="12"/>
      <c r="AU301" s="16"/>
      <c r="AV301" s="17"/>
      <c r="AW301" s="17"/>
    </row>
    <row r="302" spans="20:49" ht="23.25" customHeight="1"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4"/>
      <c r="AN302" s="14"/>
      <c r="AO302" s="12"/>
      <c r="AP302" s="12"/>
      <c r="AQ302" s="12"/>
      <c r="AR302" s="12"/>
      <c r="AU302" s="16"/>
      <c r="AV302" s="17"/>
      <c r="AW302" s="17"/>
    </row>
    <row r="303" spans="20:49" ht="23.25" customHeight="1"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4"/>
      <c r="AN303" s="14"/>
      <c r="AO303" s="12"/>
      <c r="AP303" s="12"/>
      <c r="AQ303" s="12"/>
      <c r="AR303" s="12"/>
      <c r="AU303" s="16"/>
      <c r="AV303" s="17"/>
      <c r="AW303" s="17"/>
    </row>
    <row r="304" spans="20:49" ht="15"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4"/>
      <c r="AN304" s="14"/>
      <c r="AO304" s="12"/>
      <c r="AP304" s="12"/>
      <c r="AQ304" s="12"/>
      <c r="AR304" s="12"/>
      <c r="AU304" s="16"/>
      <c r="AV304" s="17"/>
      <c r="AW304" s="17"/>
    </row>
    <row r="305" spans="20:49" ht="15"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4"/>
      <c r="AN305" s="14"/>
      <c r="AO305" s="12"/>
      <c r="AP305" s="12"/>
      <c r="AQ305" s="12"/>
      <c r="AR305" s="12"/>
      <c r="AU305" s="16"/>
      <c r="AV305" s="17"/>
      <c r="AW305" s="17"/>
    </row>
    <row r="306" spans="20:49" ht="15"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4"/>
      <c r="AN306" s="14"/>
      <c r="AO306" s="12"/>
      <c r="AP306" s="12"/>
      <c r="AQ306" s="12"/>
      <c r="AR306" s="12"/>
      <c r="AU306" s="16"/>
      <c r="AV306" s="17"/>
      <c r="AW306" s="17"/>
    </row>
    <row r="307" spans="20:49" ht="15"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4"/>
      <c r="AN307" s="14"/>
      <c r="AO307" s="12"/>
      <c r="AP307" s="12"/>
      <c r="AQ307" s="12"/>
      <c r="AR307" s="12"/>
      <c r="AU307" s="16"/>
      <c r="AV307" s="17"/>
      <c r="AW307" s="17"/>
    </row>
    <row r="308" spans="20:49" ht="15"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4"/>
      <c r="AN308" s="14"/>
      <c r="AO308" s="12"/>
      <c r="AP308" s="12"/>
      <c r="AQ308" s="12"/>
      <c r="AR308" s="12"/>
      <c r="AU308" s="16"/>
      <c r="AV308" s="17"/>
      <c r="AW308" s="17"/>
    </row>
    <row r="309" spans="20:49" ht="15"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4"/>
      <c r="AN309" s="14"/>
      <c r="AO309" s="12"/>
      <c r="AP309" s="12"/>
      <c r="AQ309" s="12"/>
      <c r="AR309" s="12"/>
      <c r="AU309" s="16"/>
      <c r="AV309" s="17"/>
      <c r="AW309" s="17"/>
    </row>
    <row r="310" spans="20:49" ht="15"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4"/>
      <c r="AN310" s="14"/>
      <c r="AO310" s="12"/>
      <c r="AP310" s="12"/>
      <c r="AQ310" s="12"/>
      <c r="AR310" s="12"/>
      <c r="AU310" s="16"/>
      <c r="AV310" s="17"/>
      <c r="AW310" s="17"/>
    </row>
    <row r="311" spans="20:49" ht="15"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4"/>
      <c r="AN311" s="14"/>
      <c r="AO311" s="12"/>
      <c r="AP311" s="12"/>
      <c r="AQ311" s="12"/>
      <c r="AR311" s="12"/>
      <c r="AU311" s="16"/>
      <c r="AV311" s="17"/>
      <c r="AW311" s="17"/>
    </row>
    <row r="312" spans="20:49" ht="15"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4"/>
      <c r="AN312" s="14"/>
      <c r="AO312" s="12"/>
      <c r="AP312" s="12"/>
      <c r="AQ312" s="12"/>
      <c r="AR312" s="12"/>
      <c r="AU312" s="16"/>
      <c r="AV312" s="17"/>
      <c r="AW312" s="17"/>
    </row>
    <row r="313" spans="20:49" ht="23.25" customHeight="1"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4"/>
      <c r="AN313" s="14"/>
      <c r="AO313" s="12"/>
      <c r="AP313" s="12"/>
      <c r="AQ313" s="12"/>
      <c r="AR313" s="12"/>
      <c r="AU313" s="16"/>
      <c r="AV313" s="17"/>
      <c r="AW313" s="17"/>
    </row>
    <row r="314" spans="20:49" ht="15"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4"/>
      <c r="AN314" s="14"/>
      <c r="AO314" s="12"/>
      <c r="AP314" s="12"/>
      <c r="AQ314" s="12"/>
      <c r="AR314" s="12"/>
      <c r="AU314" s="16"/>
      <c r="AV314" s="17"/>
      <c r="AW314" s="17"/>
    </row>
    <row r="315" spans="20:49" ht="15"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4"/>
      <c r="AN315" s="14"/>
      <c r="AO315" s="12"/>
      <c r="AP315" s="12"/>
      <c r="AQ315" s="12"/>
      <c r="AR315" s="12"/>
      <c r="AU315" s="16"/>
      <c r="AV315" s="17"/>
      <c r="AW315" s="17"/>
    </row>
    <row r="316" spans="20:49" ht="15"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4"/>
      <c r="AN316" s="14"/>
      <c r="AO316" s="12"/>
      <c r="AP316" s="12"/>
      <c r="AQ316" s="12"/>
      <c r="AR316" s="12"/>
      <c r="AU316" s="16"/>
      <c r="AV316" s="17"/>
      <c r="AW316" s="17"/>
    </row>
    <row r="317" spans="20:49" ht="15"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4"/>
      <c r="AN317" s="14"/>
      <c r="AO317" s="12"/>
      <c r="AP317" s="12"/>
      <c r="AQ317" s="12"/>
      <c r="AR317" s="12"/>
      <c r="AU317" s="16"/>
      <c r="AV317" s="17"/>
      <c r="AW317" s="17"/>
    </row>
    <row r="318" spans="20:49" ht="15"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4"/>
      <c r="AN318" s="14"/>
      <c r="AO318" s="12"/>
      <c r="AP318" s="12"/>
      <c r="AQ318" s="12"/>
      <c r="AR318" s="12"/>
      <c r="AU318" s="16"/>
      <c r="AV318" s="17"/>
      <c r="AW318" s="17"/>
    </row>
    <row r="319" spans="20:49" ht="15"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4"/>
      <c r="AN319" s="14"/>
      <c r="AO319" s="12"/>
      <c r="AP319" s="12"/>
      <c r="AQ319" s="12"/>
      <c r="AR319" s="12"/>
      <c r="AU319" s="16"/>
      <c r="AV319" s="17"/>
      <c r="AW319" s="17"/>
    </row>
    <row r="320" spans="20:49" ht="15"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4"/>
      <c r="AN320" s="14"/>
      <c r="AO320" s="12"/>
      <c r="AP320" s="12"/>
      <c r="AQ320" s="12"/>
      <c r="AR320" s="12"/>
      <c r="AU320" s="16"/>
      <c r="AV320" s="17"/>
      <c r="AW320" s="17"/>
    </row>
    <row r="321" spans="20:49" ht="23.25" customHeight="1"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4"/>
      <c r="AN321" s="14"/>
      <c r="AO321" s="12"/>
      <c r="AP321" s="12"/>
      <c r="AQ321" s="12"/>
      <c r="AR321" s="12"/>
      <c r="AU321" s="16"/>
      <c r="AV321" s="17"/>
      <c r="AW321" s="17"/>
    </row>
    <row r="322" spans="20:49" ht="15"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4"/>
      <c r="AN322" s="14"/>
      <c r="AO322" s="12"/>
      <c r="AP322" s="12"/>
      <c r="AQ322" s="12"/>
      <c r="AR322" s="12"/>
      <c r="AU322" s="16"/>
      <c r="AV322" s="17"/>
      <c r="AW322" s="17"/>
    </row>
    <row r="323" spans="20:49" ht="15"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4"/>
      <c r="AN323" s="14"/>
      <c r="AO323" s="12"/>
      <c r="AP323" s="12"/>
      <c r="AQ323" s="12"/>
      <c r="AR323" s="12"/>
      <c r="AU323" s="16"/>
      <c r="AV323" s="17"/>
      <c r="AW323" s="17"/>
    </row>
    <row r="324" spans="20:49" ht="15"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4"/>
      <c r="AN324" s="14"/>
      <c r="AO324" s="12"/>
      <c r="AP324" s="12"/>
      <c r="AQ324" s="12"/>
      <c r="AR324" s="12"/>
      <c r="AU324" s="16"/>
      <c r="AV324" s="17"/>
      <c r="AW324" s="17"/>
    </row>
    <row r="325" spans="20:49" ht="15"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4"/>
      <c r="AN325" s="14"/>
      <c r="AO325" s="12"/>
      <c r="AP325" s="12"/>
      <c r="AQ325" s="12"/>
      <c r="AR325" s="12"/>
      <c r="AU325" s="16"/>
      <c r="AV325" s="17"/>
      <c r="AW325" s="17"/>
    </row>
    <row r="326" spans="20:49" ht="15"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4"/>
      <c r="AN326" s="14"/>
      <c r="AO326" s="12"/>
      <c r="AP326" s="12"/>
      <c r="AQ326" s="12"/>
      <c r="AR326" s="12"/>
      <c r="AU326" s="16"/>
      <c r="AV326" s="17"/>
      <c r="AW326" s="17"/>
    </row>
    <row r="327" spans="20:49" ht="15"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4"/>
      <c r="AN327" s="14"/>
      <c r="AO327" s="12"/>
      <c r="AP327" s="12"/>
      <c r="AQ327" s="12"/>
      <c r="AR327" s="12"/>
      <c r="AU327" s="16"/>
      <c r="AV327" s="17"/>
      <c r="AW327" s="17"/>
    </row>
    <row r="328" spans="20:49" ht="15"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4"/>
      <c r="AN328" s="14"/>
      <c r="AO328" s="12"/>
      <c r="AP328" s="12"/>
      <c r="AQ328" s="12"/>
      <c r="AR328" s="12"/>
      <c r="AU328" s="16"/>
      <c r="AV328" s="17"/>
      <c r="AW328" s="17"/>
    </row>
    <row r="329" spans="20:49" ht="23.25" customHeight="1"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4"/>
      <c r="AN329" s="14"/>
      <c r="AO329" s="12"/>
      <c r="AP329" s="12"/>
      <c r="AQ329" s="12"/>
      <c r="AR329" s="12"/>
      <c r="AU329" s="16"/>
      <c r="AV329" s="17"/>
      <c r="AW329" s="17"/>
    </row>
    <row r="330" spans="20:49" ht="15"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4"/>
      <c r="AN330" s="14"/>
      <c r="AO330" s="12"/>
      <c r="AP330" s="12"/>
      <c r="AQ330" s="12"/>
      <c r="AR330" s="12"/>
      <c r="AU330" s="16"/>
      <c r="AV330" s="17"/>
      <c r="AW330" s="17"/>
    </row>
    <row r="331" spans="20:49" ht="15"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4"/>
      <c r="AN331" s="14"/>
      <c r="AO331" s="12"/>
      <c r="AP331" s="12"/>
      <c r="AQ331" s="12"/>
      <c r="AR331" s="12"/>
      <c r="AU331" s="16"/>
      <c r="AV331" s="17"/>
      <c r="AW331" s="17"/>
    </row>
    <row r="332" spans="20:49" ht="15"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4"/>
      <c r="AN332" s="14"/>
      <c r="AO332" s="12"/>
      <c r="AP332" s="12"/>
      <c r="AQ332" s="12"/>
      <c r="AR332" s="12"/>
      <c r="AU332" s="16"/>
      <c r="AV332" s="17"/>
      <c r="AW332" s="17"/>
    </row>
    <row r="333" spans="20:49" ht="15"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4"/>
      <c r="AN333" s="14"/>
      <c r="AO333" s="12"/>
      <c r="AP333" s="12"/>
      <c r="AQ333" s="12"/>
      <c r="AR333" s="12"/>
      <c r="AU333" s="16"/>
      <c r="AV333" s="17"/>
      <c r="AW333" s="17"/>
    </row>
    <row r="334" spans="20:49" ht="15"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4"/>
      <c r="AN334" s="14"/>
      <c r="AO334" s="12"/>
      <c r="AP334" s="12"/>
      <c r="AQ334" s="12"/>
      <c r="AR334" s="12"/>
      <c r="AU334" s="16"/>
      <c r="AV334" s="17"/>
      <c r="AW334" s="17"/>
    </row>
    <row r="335" spans="20:49" ht="15"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4"/>
      <c r="AN335" s="14"/>
      <c r="AO335" s="12"/>
      <c r="AP335" s="12"/>
      <c r="AQ335" s="12"/>
      <c r="AR335" s="12"/>
      <c r="AU335" s="16"/>
      <c r="AV335" s="17"/>
      <c r="AW335" s="17"/>
    </row>
    <row r="336" spans="20:49" ht="15"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4"/>
      <c r="AN336" s="14"/>
      <c r="AO336" s="12"/>
      <c r="AP336" s="12"/>
      <c r="AQ336" s="12"/>
      <c r="AR336" s="12"/>
      <c r="AU336" s="16"/>
      <c r="AV336" s="17"/>
      <c r="AW336" s="17"/>
    </row>
    <row r="337" spans="20:49" ht="15"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4"/>
      <c r="AN337" s="14"/>
      <c r="AO337" s="12"/>
      <c r="AP337" s="12"/>
      <c r="AQ337" s="12"/>
      <c r="AR337" s="12"/>
      <c r="AU337" s="16"/>
      <c r="AV337" s="17"/>
      <c r="AW337" s="17"/>
    </row>
    <row r="338" spans="20:49" ht="15"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4"/>
      <c r="AN338" s="14"/>
      <c r="AO338" s="12"/>
      <c r="AP338" s="12"/>
      <c r="AQ338" s="12"/>
      <c r="AR338" s="12"/>
      <c r="AU338" s="16"/>
      <c r="AV338" s="17"/>
      <c r="AW338" s="17"/>
    </row>
    <row r="339" spans="20:49" ht="15"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4"/>
      <c r="AN339" s="14"/>
      <c r="AO339" s="12"/>
      <c r="AP339" s="12"/>
      <c r="AQ339" s="12"/>
      <c r="AR339" s="12"/>
      <c r="AU339" s="16"/>
      <c r="AV339" s="17"/>
      <c r="AW339" s="17"/>
    </row>
    <row r="340" spans="47:49" ht="15">
      <c r="AU340" s="16"/>
      <c r="AV340" s="17"/>
      <c r="AW340" s="17"/>
    </row>
    <row r="341" spans="47:49" ht="15">
      <c r="AU341" s="16"/>
      <c r="AV341" s="17"/>
      <c r="AW341" s="17"/>
    </row>
    <row r="342" spans="47:49" ht="15">
      <c r="AU342" s="16"/>
      <c r="AV342" s="17"/>
      <c r="AW342" s="17"/>
    </row>
    <row r="343" spans="47:49" ht="15">
      <c r="AU343" s="16"/>
      <c r="AV343" s="17"/>
      <c r="AW343" s="17"/>
    </row>
    <row r="344" spans="47:49" ht="15">
      <c r="AU344" s="16"/>
      <c r="AV344" s="17"/>
      <c r="AW344" s="17"/>
    </row>
    <row r="345" spans="47:49" ht="15">
      <c r="AU345" s="16"/>
      <c r="AV345" s="17"/>
      <c r="AW345" s="17"/>
    </row>
    <row r="346" spans="47:49" ht="15">
      <c r="AU346" s="16"/>
      <c r="AV346" s="17"/>
      <c r="AW346" s="17"/>
    </row>
    <row r="347" spans="47:49" ht="15">
      <c r="AU347" s="16"/>
      <c r="AV347" s="17"/>
      <c r="AW347" s="17"/>
    </row>
    <row r="348" spans="47:49" ht="15">
      <c r="AU348" s="16"/>
      <c r="AV348" s="17"/>
      <c r="AW348" s="17"/>
    </row>
    <row r="349" spans="47:49" ht="15">
      <c r="AU349" s="16"/>
      <c r="AV349" s="17"/>
      <c r="AW349" s="17"/>
    </row>
  </sheetData>
  <sheetProtection password="CC4F" sheet="1"/>
  <mergeCells count="345">
    <mergeCell ref="U12:V20"/>
    <mergeCell ref="U21:V21"/>
    <mergeCell ref="T12:T20"/>
    <mergeCell ref="Z21:AC21"/>
    <mergeCell ref="X12:X20"/>
    <mergeCell ref="G1:I1"/>
    <mergeCell ref="J1:L1"/>
    <mergeCell ref="M1:O1"/>
    <mergeCell ref="V11:Y11"/>
    <mergeCell ref="X10:Y10"/>
    <mergeCell ref="U3:U9"/>
    <mergeCell ref="V3:AJ9"/>
    <mergeCell ref="AM18:AM23"/>
    <mergeCell ref="AI18:AK20"/>
    <mergeCell ref="Z12:AM16"/>
    <mergeCell ref="AB10:AD10"/>
    <mergeCell ref="AE20:AG20"/>
    <mergeCell ref="AL18:AL20"/>
    <mergeCell ref="AE21:AG21"/>
    <mergeCell ref="AF11:AL11"/>
    <mergeCell ref="AE25:AG25"/>
    <mergeCell ref="AR10:AR23"/>
    <mergeCell ref="AO18:AO23"/>
    <mergeCell ref="AP18:AP23"/>
    <mergeCell ref="AQ18:AQ23"/>
    <mergeCell ref="AN18:AN23"/>
    <mergeCell ref="Z18:AG19"/>
    <mergeCell ref="AO11:AQ11"/>
    <mergeCell ref="AF10:AI10"/>
    <mergeCell ref="AE24:AG24"/>
    <mergeCell ref="Z11:AA11"/>
    <mergeCell ref="AN17:AQ17"/>
    <mergeCell ref="AN13:AN14"/>
    <mergeCell ref="AQ13:AQ14"/>
    <mergeCell ref="Z20:AD20"/>
    <mergeCell ref="AB11:AD11"/>
    <mergeCell ref="Z17:AM17"/>
    <mergeCell ref="AN12:AQ12"/>
    <mergeCell ref="Z24:AC24"/>
    <mergeCell ref="AE30:AG30"/>
    <mergeCell ref="AE27:AG27"/>
    <mergeCell ref="AE28:AG28"/>
    <mergeCell ref="AE29:AG29"/>
    <mergeCell ref="Z30:AC30"/>
    <mergeCell ref="AE26:AG26"/>
    <mergeCell ref="AE39:AG39"/>
    <mergeCell ref="AE34:AG34"/>
    <mergeCell ref="AE35:AG35"/>
    <mergeCell ref="AE36:AG36"/>
    <mergeCell ref="AE37:AG37"/>
    <mergeCell ref="AE31:AG31"/>
    <mergeCell ref="AE32:AG32"/>
    <mergeCell ref="AE33:AG33"/>
    <mergeCell ref="AE43:AG43"/>
    <mergeCell ref="AE44:AG44"/>
    <mergeCell ref="AE51:AG51"/>
    <mergeCell ref="AE46:AG46"/>
    <mergeCell ref="AE47:AG47"/>
    <mergeCell ref="AE38:AG38"/>
    <mergeCell ref="AE45:AG45"/>
    <mergeCell ref="AE40:AG40"/>
    <mergeCell ref="AE41:AG41"/>
    <mergeCell ref="AE42:AG42"/>
    <mergeCell ref="AE57:AG57"/>
    <mergeCell ref="AE52:AG52"/>
    <mergeCell ref="AE53:AG53"/>
    <mergeCell ref="AE54:AG54"/>
    <mergeCell ref="AE55:AG55"/>
    <mergeCell ref="AE48:AG48"/>
    <mergeCell ref="AE49:AG49"/>
    <mergeCell ref="AE50:AG50"/>
    <mergeCell ref="AE61:AG61"/>
    <mergeCell ref="AE62:AG62"/>
    <mergeCell ref="AE69:AG69"/>
    <mergeCell ref="AE64:AG64"/>
    <mergeCell ref="AE65:AG65"/>
    <mergeCell ref="AE56:AG56"/>
    <mergeCell ref="AE63:AG63"/>
    <mergeCell ref="AE58:AG58"/>
    <mergeCell ref="AE59:AG59"/>
    <mergeCell ref="AE60:AG60"/>
    <mergeCell ref="AE70:AG70"/>
    <mergeCell ref="AE71:AG71"/>
    <mergeCell ref="AE72:AG72"/>
    <mergeCell ref="AE73:AG73"/>
    <mergeCell ref="AE66:AG66"/>
    <mergeCell ref="AE67:AG67"/>
    <mergeCell ref="AE68:AG68"/>
    <mergeCell ref="AE74:AG74"/>
    <mergeCell ref="AE81:AG81"/>
    <mergeCell ref="AE76:AG76"/>
    <mergeCell ref="AE77:AG77"/>
    <mergeCell ref="AE78:AG78"/>
    <mergeCell ref="AE75:AG75"/>
    <mergeCell ref="AE84:AG84"/>
    <mergeCell ref="AE85:AG85"/>
    <mergeCell ref="AE86:AG86"/>
    <mergeCell ref="AE79:AG79"/>
    <mergeCell ref="AE80:AG80"/>
    <mergeCell ref="AE87:AG87"/>
    <mergeCell ref="AE82:AG82"/>
    <mergeCell ref="AE83:AG83"/>
    <mergeCell ref="AE88:AG88"/>
    <mergeCell ref="AE89:AG89"/>
    <mergeCell ref="AE90:AG90"/>
    <mergeCell ref="AE91:AG91"/>
    <mergeCell ref="Z88:AC88"/>
    <mergeCell ref="Z89:AC89"/>
    <mergeCell ref="Z90:AC90"/>
    <mergeCell ref="Z91:AC91"/>
    <mergeCell ref="AE105:AG105"/>
    <mergeCell ref="AE100:AG100"/>
    <mergeCell ref="AE101:AG101"/>
    <mergeCell ref="AE92:AG92"/>
    <mergeCell ref="AE99:AG99"/>
    <mergeCell ref="AE94:AG94"/>
    <mergeCell ref="AE95:AG95"/>
    <mergeCell ref="AE96:AG96"/>
    <mergeCell ref="AE93:AG93"/>
    <mergeCell ref="AE102:AG102"/>
    <mergeCell ref="AE103:AG103"/>
    <mergeCell ref="AE104:AG104"/>
    <mergeCell ref="AE97:AG97"/>
    <mergeCell ref="AE98:AG98"/>
    <mergeCell ref="Z97:AC97"/>
    <mergeCell ref="Z110:AC110"/>
    <mergeCell ref="Z99:AC99"/>
    <mergeCell ref="Z100:AC100"/>
    <mergeCell ref="Z101:AC101"/>
    <mergeCell ref="Z102:AC102"/>
    <mergeCell ref="Z111:AC111"/>
    <mergeCell ref="Z112:AC112"/>
    <mergeCell ref="Z113:AC113"/>
    <mergeCell ref="AE106:AG106"/>
    <mergeCell ref="AE107:AG107"/>
    <mergeCell ref="AE108:AG108"/>
    <mergeCell ref="AE109:AG109"/>
    <mergeCell ref="Z109:AC109"/>
    <mergeCell ref="AE121:AG121"/>
    <mergeCell ref="AE122:AG122"/>
    <mergeCell ref="AE120:AG120"/>
    <mergeCell ref="AE117:AG117"/>
    <mergeCell ref="AE119:AG119"/>
    <mergeCell ref="AE115:AG115"/>
    <mergeCell ref="AE116:AG116"/>
    <mergeCell ref="AE118:AG118"/>
    <mergeCell ref="U24:V24"/>
    <mergeCell ref="U25:V25"/>
    <mergeCell ref="U26:V26"/>
    <mergeCell ref="U27:V27"/>
    <mergeCell ref="U32:V32"/>
    <mergeCell ref="AE114:AG114"/>
    <mergeCell ref="AE110:AG110"/>
    <mergeCell ref="AE113:AG113"/>
    <mergeCell ref="AE111:AG111"/>
    <mergeCell ref="AE112:AG112"/>
    <mergeCell ref="U39:V39"/>
    <mergeCell ref="U40:V40"/>
    <mergeCell ref="U41:V41"/>
    <mergeCell ref="U28:V28"/>
    <mergeCell ref="U29:V29"/>
    <mergeCell ref="U30:V30"/>
    <mergeCell ref="U31:V31"/>
    <mergeCell ref="U35:V35"/>
    <mergeCell ref="U42:V42"/>
    <mergeCell ref="U43:V43"/>
    <mergeCell ref="U44:V44"/>
    <mergeCell ref="U45:V45"/>
    <mergeCell ref="U50:V50"/>
    <mergeCell ref="U33:V33"/>
    <mergeCell ref="U34:V34"/>
    <mergeCell ref="U36:V36"/>
    <mergeCell ref="U37:V37"/>
    <mergeCell ref="U38:V38"/>
    <mergeCell ref="U57:V57"/>
    <mergeCell ref="U58:V58"/>
    <mergeCell ref="U59:V59"/>
    <mergeCell ref="U46:V46"/>
    <mergeCell ref="U47:V47"/>
    <mergeCell ref="U48:V48"/>
    <mergeCell ref="U49:V49"/>
    <mergeCell ref="U51:V51"/>
    <mergeCell ref="U52:V52"/>
    <mergeCell ref="U53:V53"/>
    <mergeCell ref="U54:V54"/>
    <mergeCell ref="U55:V55"/>
    <mergeCell ref="U56:V56"/>
    <mergeCell ref="U77:V77"/>
    <mergeCell ref="U64:V64"/>
    <mergeCell ref="U65:V65"/>
    <mergeCell ref="U66:V66"/>
    <mergeCell ref="U67:V67"/>
    <mergeCell ref="U60:V60"/>
    <mergeCell ref="U61:V61"/>
    <mergeCell ref="U62:V62"/>
    <mergeCell ref="U63:V63"/>
    <mergeCell ref="U68:V68"/>
    <mergeCell ref="AM11:AN11"/>
    <mergeCell ref="U86:V86"/>
    <mergeCell ref="U69:V69"/>
    <mergeCell ref="U70:V70"/>
    <mergeCell ref="U71:V71"/>
    <mergeCell ref="U72:V72"/>
    <mergeCell ref="U73:V73"/>
    <mergeCell ref="U95:V95"/>
    <mergeCell ref="U82:V82"/>
    <mergeCell ref="U83:V83"/>
    <mergeCell ref="U84:V84"/>
    <mergeCell ref="U85:V85"/>
    <mergeCell ref="U78:V78"/>
    <mergeCell ref="U79:V79"/>
    <mergeCell ref="U89:V89"/>
    <mergeCell ref="U90:V90"/>
    <mergeCell ref="U91:V91"/>
    <mergeCell ref="U92:V92"/>
    <mergeCell ref="U93:V93"/>
    <mergeCell ref="U76:V76"/>
    <mergeCell ref="U113:V113"/>
    <mergeCell ref="U100:V100"/>
    <mergeCell ref="U101:V101"/>
    <mergeCell ref="U102:V102"/>
    <mergeCell ref="U103:V103"/>
    <mergeCell ref="U96:V96"/>
    <mergeCell ref="U97:V97"/>
    <mergeCell ref="U104:V104"/>
    <mergeCell ref="U122:V122"/>
    <mergeCell ref="U105:V105"/>
    <mergeCell ref="U106:V106"/>
    <mergeCell ref="U107:V107"/>
    <mergeCell ref="U108:V108"/>
    <mergeCell ref="U109:V109"/>
    <mergeCell ref="U110:V110"/>
    <mergeCell ref="U111:V111"/>
    <mergeCell ref="U118:V118"/>
    <mergeCell ref="U119:V119"/>
    <mergeCell ref="U120:V120"/>
    <mergeCell ref="U121:V121"/>
    <mergeCell ref="U114:V114"/>
    <mergeCell ref="U115:V115"/>
    <mergeCell ref="U116:V116"/>
    <mergeCell ref="U117:V117"/>
    <mergeCell ref="U112:V112"/>
    <mergeCell ref="U99:V99"/>
    <mergeCell ref="U94:V94"/>
    <mergeCell ref="U80:V80"/>
    <mergeCell ref="U81:V81"/>
    <mergeCell ref="U74:V74"/>
    <mergeCell ref="U75:V75"/>
    <mergeCell ref="U87:V87"/>
    <mergeCell ref="U88:V88"/>
    <mergeCell ref="U98:V98"/>
    <mergeCell ref="AK3:AP9"/>
    <mergeCell ref="AN10:AO10"/>
    <mergeCell ref="AO13:AO14"/>
    <mergeCell ref="AP13:AP14"/>
    <mergeCell ref="T11:U11"/>
    <mergeCell ref="V10:W10"/>
    <mergeCell ref="Z10:AA10"/>
    <mergeCell ref="AJ10:AM10"/>
    <mergeCell ref="W12:W20"/>
    <mergeCell ref="Y12:Y20"/>
    <mergeCell ref="Z51:AC51"/>
    <mergeCell ref="Z40:AC40"/>
    <mergeCell ref="Z41:AC41"/>
    <mergeCell ref="Z42:AC42"/>
    <mergeCell ref="Z43:AC43"/>
    <mergeCell ref="Z38:AC38"/>
    <mergeCell ref="Z39:AC39"/>
    <mergeCell ref="Z47:AC47"/>
    <mergeCell ref="Z48:AC48"/>
    <mergeCell ref="Z49:AC49"/>
    <mergeCell ref="Z25:AC25"/>
    <mergeCell ref="Z26:AC26"/>
    <mergeCell ref="Z27:AC27"/>
    <mergeCell ref="Z28:AC28"/>
    <mergeCell ref="Z50:AC50"/>
    <mergeCell ref="Z29:AC29"/>
    <mergeCell ref="Z31:AC31"/>
    <mergeCell ref="Z32:AC32"/>
    <mergeCell ref="Z33:AC33"/>
    <mergeCell ref="Z34:AC34"/>
    <mergeCell ref="Z35:AC35"/>
    <mergeCell ref="Z36:AC36"/>
    <mergeCell ref="Z37:AC37"/>
    <mergeCell ref="Z44:AC44"/>
    <mergeCell ref="Z45:AC45"/>
    <mergeCell ref="Z46:AC46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Z61:AC61"/>
    <mergeCell ref="Z62:AC62"/>
    <mergeCell ref="Z63:AC63"/>
    <mergeCell ref="Z64:AC64"/>
    <mergeCell ref="Z65:AC65"/>
    <mergeCell ref="Z66:AC66"/>
    <mergeCell ref="Z67:AC67"/>
    <mergeCell ref="Z68:AC68"/>
    <mergeCell ref="Z69:AC69"/>
    <mergeCell ref="Z70:AC70"/>
    <mergeCell ref="Z71:AC71"/>
    <mergeCell ref="Z72:AC72"/>
    <mergeCell ref="Z73:AC73"/>
    <mergeCell ref="Z74:AC74"/>
    <mergeCell ref="Z75:AC75"/>
    <mergeCell ref="Z76:AC76"/>
    <mergeCell ref="Z77:AC77"/>
    <mergeCell ref="Z78:AC78"/>
    <mergeCell ref="Z79:AC79"/>
    <mergeCell ref="Z80:AC80"/>
    <mergeCell ref="Z81:AC81"/>
    <mergeCell ref="Z82:AC82"/>
    <mergeCell ref="Z83:AC83"/>
    <mergeCell ref="Z84:AC84"/>
    <mergeCell ref="Z85:AC85"/>
    <mergeCell ref="Z86:AC86"/>
    <mergeCell ref="Z87:AC87"/>
    <mergeCell ref="Z92:AC92"/>
    <mergeCell ref="Z93:AC93"/>
    <mergeCell ref="Z94:AC94"/>
    <mergeCell ref="Z95:AC95"/>
    <mergeCell ref="Z96:AC96"/>
    <mergeCell ref="Z98:AC98"/>
    <mergeCell ref="Z103:AC103"/>
    <mergeCell ref="Z104:AC104"/>
    <mergeCell ref="Z105:AC105"/>
    <mergeCell ref="Z106:AC106"/>
    <mergeCell ref="Z107:AC107"/>
    <mergeCell ref="Z108:AC108"/>
    <mergeCell ref="Z120:AC120"/>
    <mergeCell ref="Z121:AC121"/>
    <mergeCell ref="Z122:AC122"/>
    <mergeCell ref="Z114:AC114"/>
    <mergeCell ref="Z115:AC115"/>
    <mergeCell ref="Z116:AC116"/>
    <mergeCell ref="Z117:AC117"/>
    <mergeCell ref="Z118:AC118"/>
    <mergeCell ref="Z119:AC119"/>
  </mergeCells>
  <conditionalFormatting sqref="Y24:Z122 AD24:AS122">
    <cfRule type="expression" priority="12" dxfId="3">
      <formula>$X24=$AQ$10</formula>
    </cfRule>
  </conditionalFormatting>
  <conditionalFormatting sqref="AS20:AS21">
    <cfRule type="colorScale" priority="19" dxfId="0">
      <colorScale>
        <cfvo type="min" val="0"/>
        <cfvo type="max"/>
        <color rgb="FFFF7128"/>
        <color rgb="FFFFEF9C"/>
      </colorScale>
    </cfRule>
  </conditionalFormatting>
  <conditionalFormatting sqref="W24:W122">
    <cfRule type="duplicateValues" priority="5" dxfId="4">
      <formula>AND(COUNTIF($W$24:$W$122,W24)&gt;1,NOT(ISBLANK(W24)))</formula>
    </cfRule>
  </conditionalFormatting>
  <conditionalFormatting sqref="T24:T122">
    <cfRule type="cellIs" priority="3" dxfId="5" operator="between" stopIfTrue="1">
      <formula>1</formula>
      <formula>99</formula>
    </cfRule>
  </conditionalFormatting>
  <dataValidations count="11">
    <dataValidation type="custom" allowBlank="1" showInputMessage="1" showErrorMessage="1" errorTitle="NUMERO DUPLICADO" sqref="T24:T122">
      <formula1>COUNTIF($T24:$T$24,T24)&lt;2</formula1>
    </dataValidation>
    <dataValidation type="list" allowBlank="1" showInputMessage="1" showErrorMessage="1" promptTitle="Recurrencia en años" prompt="Selecione el rango correspondiente" sqref="AE24:AH122">
      <formula1>$AE$22:$AH$22</formula1>
    </dataValidation>
    <dataValidation type="list" allowBlank="1" showInputMessage="1" showErrorMessage="1" promptTitle="SERVICIOS/OTROS" prompt="Seleccione" sqref="AI24:AI122">
      <formula1>$G$14:$G$15</formula1>
    </dataValidation>
    <dataValidation type="list" allowBlank="1" showInputMessage="1" showErrorMessage="1" promptTitle="SERVICIOS/ OTROS" prompt="Seleccione" sqref="AK24:AK122">
      <formula1>$I$14:$I$15</formula1>
    </dataValidation>
    <dataValidation type="list" allowBlank="1" showInputMessage="1" showErrorMessage="1" promptTitle="SERVICIOS/ OTROS" prompt="Seleccione" sqref="AJ24:AJ122">
      <formula1>$H$14:$H$15</formula1>
    </dataValidation>
    <dataValidation type="list" allowBlank="1" showInputMessage="1" showErrorMessage="1" sqref="AB10:AD10">
      <formula1>$AX$1:$AX$53</formula1>
    </dataValidation>
    <dataValidation type="list" allowBlank="1" showInputMessage="1" showErrorMessage="1" promptTitle="AMENAZAS" prompt="Seleccione una de las Amenazas" sqref="Y24:Y122">
      <formula1>$P$1:$P$10</formula1>
    </dataValidation>
    <dataValidation allowBlank="1" showInputMessage="1" showErrorMessage="1" promptTitle="NUMERO DE PERSONAS" prompt="Seleccione el rango correspondiente" sqref="AD24:AD122"/>
    <dataValidation type="list" allowBlank="1" showInputMessage="1" showErrorMessage="1" promptTitle="NUMERO DE PERSONAS" prompt="Seleccione el rango correspondiente" sqref="Z24:AC122">
      <formula1>$Z$22:$AD$22</formula1>
    </dataValidation>
    <dataValidation type="list" allowBlank="1" showInputMessage="1" showErrorMessage="1" sqref="X10:Y10">
      <formula1>$AW$1:$AW$7</formula1>
    </dataValidation>
    <dataValidation allowBlank="1" showInputMessage="1" showErrorMessage="1" promptTitle="SERVICIOS/ OTROS" prompt="Seleccione" sqref="AL24:AL122"/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122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8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120" t="s">
        <v>243</v>
      </c>
      <c r="C1" s="121"/>
      <c r="D1" s="132"/>
      <c r="E1" s="132"/>
    </row>
    <row r="2" spans="2:5" ht="15">
      <c r="B2" s="120" t="s">
        <v>244</v>
      </c>
      <c r="C2" s="121"/>
      <c r="D2" s="132"/>
      <c r="E2" s="132"/>
    </row>
    <row r="3" spans="2:5" ht="15">
      <c r="B3" s="122"/>
      <c r="C3" s="122"/>
      <c r="D3" s="133"/>
      <c r="E3" s="133"/>
    </row>
    <row r="4" spans="2:5" ht="45">
      <c r="B4" s="123" t="s">
        <v>245</v>
      </c>
      <c r="C4" s="122"/>
      <c r="D4" s="133"/>
      <c r="E4" s="133"/>
    </row>
    <row r="5" spans="2:5" ht="15">
      <c r="B5" s="122"/>
      <c r="C5" s="122"/>
      <c r="D5" s="133"/>
      <c r="E5" s="133"/>
    </row>
    <row r="6" spans="2:5" ht="30">
      <c r="B6" s="120" t="s">
        <v>246</v>
      </c>
      <c r="C6" s="121"/>
      <c r="D6" s="132"/>
      <c r="E6" s="134" t="s">
        <v>247</v>
      </c>
    </row>
    <row r="7" spans="2:5" ht="15.75" thickBot="1">
      <c r="B7" s="122"/>
      <c r="C7" s="122"/>
      <c r="D7" s="133"/>
      <c r="E7" s="133"/>
    </row>
    <row r="8" spans="2:5" ht="45">
      <c r="B8" s="124" t="s">
        <v>248</v>
      </c>
      <c r="C8" s="125"/>
      <c r="D8" s="135"/>
      <c r="E8" s="136">
        <v>1</v>
      </c>
    </row>
    <row r="9" spans="2:5" ht="60.75" thickBot="1">
      <c r="B9" s="126"/>
      <c r="C9" s="127"/>
      <c r="D9" s="137"/>
      <c r="E9" s="138" t="s">
        <v>249</v>
      </c>
    </row>
    <row r="10" spans="2:5" ht="15.75" thickBot="1">
      <c r="B10" s="122"/>
      <c r="C10" s="122"/>
      <c r="D10" s="133"/>
      <c r="E10" s="133"/>
    </row>
    <row r="11" spans="2:5" ht="60">
      <c r="B11" s="128" t="s">
        <v>250</v>
      </c>
      <c r="C11" s="125"/>
      <c r="D11" s="135"/>
      <c r="E11" s="136">
        <v>2</v>
      </c>
    </row>
    <row r="12" spans="2:5" ht="60">
      <c r="B12" s="129"/>
      <c r="C12" s="122"/>
      <c r="D12" s="133"/>
      <c r="E12" s="139" t="s">
        <v>251</v>
      </c>
    </row>
    <row r="13" spans="2:5" ht="60.75" thickBot="1">
      <c r="B13" s="126"/>
      <c r="C13" s="127"/>
      <c r="D13" s="137"/>
      <c r="E13" s="140" t="s">
        <v>252</v>
      </c>
    </row>
    <row r="14" spans="2:5" ht="15">
      <c r="B14" s="122"/>
      <c r="C14" s="122"/>
      <c r="D14" s="133"/>
      <c r="E14" s="133"/>
    </row>
    <row r="15" spans="2:5" ht="15">
      <c r="B15" s="122"/>
      <c r="C15" s="122"/>
      <c r="D15" s="133"/>
      <c r="E15" s="133"/>
    </row>
    <row r="16" spans="2:5" ht="15">
      <c r="B16" s="121" t="s">
        <v>253</v>
      </c>
      <c r="C16" s="121"/>
      <c r="D16" s="132"/>
      <c r="E16" s="132"/>
    </row>
    <row r="17" spans="2:5" ht="15.75" thickBot="1">
      <c r="B17" s="122"/>
      <c r="C17" s="122"/>
      <c r="D17" s="133"/>
      <c r="E17" s="133"/>
    </row>
    <row r="18" spans="2:5" ht="45.75" thickBot="1">
      <c r="B18" s="130" t="s">
        <v>254</v>
      </c>
      <c r="C18" s="131"/>
      <c r="D18" s="141"/>
      <c r="E18" s="142">
        <v>122</v>
      </c>
    </row>
  </sheetData>
  <sheetProtection/>
  <hyperlinks>
    <hyperlink ref="E9" location="'REGISTRO PUNTOS CRÍTICOS'!AS20:AS21" display="'REGISTRO PUNTOS CRÍTICOS'!AS20:AS21"/>
    <hyperlink ref="E12" location="'REGISTRO PUNTOS CRÍTICOS'!Y24:AS122" display="'REGISTRO PUNTOS CRÍTICOS'!Y24:AS122"/>
    <hyperlink ref="E13" location="'REGISTRO PUNTOS CRÍTICOS'!W24:W122" display="'REGISTRO PUNTOS CRÍTICOS'!W24:W12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Andrés Riffo Ramirez</dc:creator>
  <cp:keywords/>
  <dc:description/>
  <cp:lastModifiedBy>Thanya Larach Cisterna</cp:lastModifiedBy>
  <cp:lastPrinted>2014-10-10T11:08:57Z</cp:lastPrinted>
  <dcterms:created xsi:type="dcterms:W3CDTF">2014-09-04T20:41:52Z</dcterms:created>
  <dcterms:modified xsi:type="dcterms:W3CDTF">2018-03-27T15:17:08Z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